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19\19-002 Vertical Transportation and Escalators (CYSC)\"/>
    </mc:Choice>
  </mc:AlternateContent>
  <bookViews>
    <workbookView xWindow="0" yWindow="0" windowWidth="25875" windowHeight="11175" tabRatio="854" activeTab="5"/>
  </bookViews>
  <sheets>
    <sheet name="Financial Proposal Form" sheetId="1" r:id="rId1"/>
    <sheet name="WS-OPCY 19" sheetId="2" r:id="rId2"/>
    <sheet name="WS-M &amp; T 19" sheetId="3" r:id="rId3"/>
    <sheet name="WS-N WH &amp; S WH 19" sheetId="4" r:id="rId4"/>
    <sheet name="WK-CS 19" sheetId="5" r:id="rId5"/>
    <sheet name="Labor Rates 19" sheetId="7" r:id="rId6"/>
    <sheet name="Material markup est." sheetId="6" r:id="rId7"/>
  </sheets>
  <definedNames>
    <definedName name="_xlnm.Print_Area" localSheetId="4">'WK-CS 19'!$A$1:$J$11</definedName>
    <definedName name="_xlnm.Print_Area" localSheetId="3">'WS-N WH &amp; S WH 19'!$A$1:$T$29</definedName>
    <definedName name="_xlnm.Print_Area" localSheetId="1">'WS-OPCY 19'!$A$1:$T$24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5" l="1"/>
  <c r="O15" i="1" l="1"/>
  <c r="F13" i="1"/>
  <c r="O13" i="1" s="1"/>
  <c r="G10" i="7" l="1"/>
  <c r="O18" i="1" l="1"/>
  <c r="F9" i="1"/>
  <c r="F8" i="1"/>
  <c r="F7" i="1"/>
  <c r="F6" i="1"/>
  <c r="E7" i="1" l="1"/>
  <c r="T42" i="3"/>
  <c r="T41" i="3"/>
  <c r="T40" i="3"/>
  <c r="T39" i="3"/>
  <c r="T38" i="3"/>
  <c r="T37" i="3"/>
  <c r="T36" i="3"/>
  <c r="T35" i="3"/>
  <c r="T34" i="3"/>
  <c r="T33" i="3"/>
  <c r="T32" i="3"/>
  <c r="T31" i="3"/>
  <c r="T30" i="3"/>
  <c r="T29" i="3"/>
  <c r="T28" i="3"/>
  <c r="T27" i="3"/>
  <c r="T26" i="3"/>
  <c r="T25" i="3"/>
  <c r="T24" i="3"/>
  <c r="T23" i="3"/>
  <c r="T22" i="3"/>
  <c r="R43" i="3"/>
  <c r="R41" i="3"/>
  <c r="R40" i="3"/>
  <c r="R39" i="3"/>
  <c r="R38" i="3"/>
  <c r="E6" i="1"/>
  <c r="M17" i="1"/>
  <c r="K17" i="1"/>
  <c r="I17" i="1"/>
  <c r="G17" i="1"/>
  <c r="H10" i="5"/>
  <c r="E10" i="1" s="1"/>
  <c r="O16" i="1"/>
  <c r="O9" i="1"/>
  <c r="O8" i="1"/>
  <c r="O7" i="1"/>
  <c r="O6" i="1"/>
  <c r="F14" i="1"/>
  <c r="O14" i="1" s="1"/>
  <c r="F12" i="1"/>
  <c r="N17" i="1"/>
  <c r="L17" i="1"/>
  <c r="J17" i="1"/>
  <c r="H17" i="1"/>
  <c r="G11" i="7"/>
  <c r="G5" i="7"/>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24" i="4"/>
  <c r="R23" i="4"/>
  <c r="R22" i="4"/>
  <c r="R21" i="4"/>
  <c r="R14" i="4"/>
  <c r="R13" i="4"/>
  <c r="R12" i="4"/>
  <c r="R11" i="4"/>
  <c r="R10" i="4"/>
  <c r="R9" i="4"/>
  <c r="R8" i="4"/>
  <c r="R25" i="4" l="1"/>
  <c r="E9" i="1" s="1"/>
  <c r="R15" i="4"/>
  <c r="E8" i="1" s="1"/>
  <c r="O12" i="1"/>
  <c r="Q20" i="2"/>
  <c r="P20" i="2"/>
  <c r="O20" i="2"/>
  <c r="N20" i="2"/>
  <c r="M20" i="2"/>
  <c r="L20" i="2"/>
  <c r="K20" i="2"/>
  <c r="J20" i="2"/>
  <c r="I20" i="2"/>
  <c r="H20" i="2"/>
  <c r="G20" i="2"/>
  <c r="F20" i="2"/>
  <c r="R8" i="3"/>
  <c r="R19" i="2"/>
  <c r="R18" i="2"/>
  <c r="R17" i="2"/>
  <c r="R16" i="2"/>
  <c r="R15" i="2"/>
  <c r="R14" i="2"/>
  <c r="R13" i="2"/>
  <c r="R12" i="2"/>
  <c r="R11" i="2"/>
  <c r="R10" i="2"/>
  <c r="R9" i="2"/>
  <c r="R8" i="2"/>
  <c r="R7" i="2"/>
  <c r="R6" i="2"/>
  <c r="R5" i="2"/>
  <c r="E11" i="1" l="1"/>
  <c r="E18" i="1" s="1"/>
  <c r="G18" i="1" s="1"/>
  <c r="K18" i="1"/>
  <c r="R20" i="2"/>
  <c r="I11" i="5"/>
  <c r="J9" i="5"/>
  <c r="O25" i="1"/>
  <c r="J8" i="5"/>
  <c r="T22" i="4"/>
  <c r="T23" i="4"/>
  <c r="T24" i="4"/>
  <c r="T21" i="4"/>
  <c r="T9" i="4"/>
  <c r="T10" i="4"/>
  <c r="T11" i="4"/>
  <c r="T12" i="4"/>
  <c r="T13" i="4"/>
  <c r="T14" i="4"/>
  <c r="T8" i="4"/>
  <c r="S26" i="4"/>
  <c r="S16" i="4"/>
  <c r="T9" i="3"/>
  <c r="T10" i="3"/>
  <c r="T11" i="3"/>
  <c r="T12" i="3"/>
  <c r="T13" i="3"/>
  <c r="T14" i="3"/>
  <c r="T15" i="3"/>
  <c r="T16" i="3"/>
  <c r="T17" i="3"/>
  <c r="T18" i="3"/>
  <c r="T19" i="3"/>
  <c r="T20" i="3"/>
  <c r="T21" i="3"/>
  <c r="T8" i="3"/>
  <c r="T6" i="2"/>
  <c r="T7" i="2"/>
  <c r="T8" i="2"/>
  <c r="T9" i="2"/>
  <c r="T10" i="2"/>
  <c r="T11" i="2"/>
  <c r="T12" i="2"/>
  <c r="T13" i="2"/>
  <c r="T14" i="2"/>
  <c r="T15" i="2"/>
  <c r="T16" i="2"/>
  <c r="T17" i="2"/>
  <c r="T18" i="2"/>
  <c r="T20" i="2"/>
  <c r="T5" i="2"/>
  <c r="S44" i="3"/>
  <c r="S21" i="2"/>
  <c r="M18" i="1" l="1"/>
  <c r="E17" i="1"/>
  <c r="I18" i="1"/>
  <c r="J11" i="5"/>
  <c r="F10" i="1" s="1"/>
  <c r="T21" i="2"/>
  <c r="T26" i="4"/>
  <c r="T16" i="4"/>
  <c r="T44" i="3"/>
  <c r="O10" i="1" l="1"/>
  <c r="F17" i="1"/>
  <c r="O17" i="1" s="1"/>
</calcChain>
</file>

<file path=xl/sharedStrings.xml><?xml version="1.0" encoding="utf-8"?>
<sst xmlns="http://schemas.openxmlformats.org/spreadsheetml/2006/main" count="488" uniqueCount="271">
  <si>
    <t>Bid Item</t>
  </si>
  <si>
    <t>Building</t>
  </si>
  <si>
    <t>Description</t>
  </si>
  <si>
    <t>Scheduled Preventive Maintenance Contract</t>
  </si>
  <si>
    <t>Yearly Price</t>
  </si>
  <si>
    <t>Oriole Park at Camden Yards</t>
  </si>
  <si>
    <t>All Year</t>
  </si>
  <si>
    <t>Ravens Stadium</t>
  </si>
  <si>
    <t>North Warehouse</t>
  </si>
  <si>
    <t>South Warehouse</t>
  </si>
  <si>
    <t>Camden Station</t>
  </si>
  <si>
    <t>10% markup</t>
  </si>
  <si>
    <t>Total fees for 5 years</t>
  </si>
  <si>
    <t>KONE Serial#</t>
  </si>
  <si>
    <t>State Cert. #</t>
  </si>
  <si>
    <t>Months</t>
  </si>
  <si>
    <t>Hours</t>
  </si>
  <si>
    <t>Total Man-hours</t>
  </si>
  <si>
    <t>Monthly Price</t>
  </si>
  <si>
    <t>BALLPARK</t>
  </si>
  <si>
    <t>Passenger Elevator</t>
  </si>
  <si>
    <t>CT70152</t>
  </si>
  <si>
    <t>ST  1828</t>
  </si>
  <si>
    <t>CT70149</t>
  </si>
  <si>
    <t>ST 1829</t>
  </si>
  <si>
    <t>CT70150</t>
  </si>
  <si>
    <t>ST 1830</t>
  </si>
  <si>
    <t>CT70151</t>
  </si>
  <si>
    <t>ST 1831</t>
  </si>
  <si>
    <t>Service Elevator</t>
  </si>
  <si>
    <t>CT70153</t>
  </si>
  <si>
    <t>ST 1832</t>
  </si>
  <si>
    <t>(North) MCC to Club Level</t>
  </si>
  <si>
    <t>ST 1833</t>
  </si>
  <si>
    <t>(North) MCC to UCC</t>
  </si>
  <si>
    <t>ST 1834</t>
  </si>
  <si>
    <t>ST 1835</t>
  </si>
  <si>
    <t>(North) Club Level to UCC</t>
  </si>
  <si>
    <t>(South) MCC to UCC</t>
  </si>
  <si>
    <t>ST 1836</t>
  </si>
  <si>
    <t>(South) MCC to Club Level</t>
  </si>
  <si>
    <t>ST 1837</t>
  </si>
  <si>
    <t>Wheel Chair Lift</t>
  </si>
  <si>
    <t>1st Base Side</t>
  </si>
  <si>
    <t>3rd  Base Side</t>
  </si>
  <si>
    <t>Total Monthly and yearly fee for Oriole Park at Camden Yards</t>
  </si>
  <si>
    <t>CT89802</t>
  </si>
  <si>
    <t>ST  1634</t>
  </si>
  <si>
    <t>ST 1635</t>
  </si>
  <si>
    <t>CT89803</t>
  </si>
  <si>
    <t>CT89806</t>
  </si>
  <si>
    <t>ST 1644</t>
  </si>
  <si>
    <t>CT89804</t>
  </si>
  <si>
    <t>ST 1636</t>
  </si>
  <si>
    <t>CT89805</t>
  </si>
  <si>
    <t>ST 1637</t>
  </si>
  <si>
    <t>CT89807</t>
  </si>
  <si>
    <t>ST 1645</t>
  </si>
  <si>
    <t>CT89809</t>
  </si>
  <si>
    <t>ST 1638</t>
  </si>
  <si>
    <t>CT8908</t>
  </si>
  <si>
    <t>ST 1639</t>
  </si>
  <si>
    <t>CT89798</t>
  </si>
  <si>
    <t>ST 1640</t>
  </si>
  <si>
    <t>Total Monthly and yearly fee for Ravens Stadium</t>
  </si>
  <si>
    <t>CT89799</t>
  </si>
  <si>
    <t>ST 1641</t>
  </si>
  <si>
    <t>CT 89800</t>
  </si>
  <si>
    <t>ST 1642</t>
  </si>
  <si>
    <t>CT89801</t>
  </si>
  <si>
    <t>ST 1643</t>
  </si>
  <si>
    <t>ST 1646</t>
  </si>
  <si>
    <t>North West Escalator</t>
  </si>
  <si>
    <t>South Escalator</t>
  </si>
  <si>
    <t>ST 1647</t>
  </si>
  <si>
    <t>N-WHSE</t>
  </si>
  <si>
    <t>ST  1864</t>
  </si>
  <si>
    <t>ST 2090</t>
  </si>
  <si>
    <t>CT 71611</t>
  </si>
  <si>
    <t>CT 71612</t>
  </si>
  <si>
    <t>CT 71606</t>
  </si>
  <si>
    <t>CT 71607</t>
  </si>
  <si>
    <t>CT 71608</t>
  </si>
  <si>
    <t>CT 71609</t>
  </si>
  <si>
    <t>CT 71610</t>
  </si>
  <si>
    <t>Total Monthly and yearly fee for North Warehouse</t>
  </si>
  <si>
    <t>South  Warehouse</t>
  </si>
  <si>
    <t>S-WHSE</t>
  </si>
  <si>
    <t>CT 79803</t>
  </si>
  <si>
    <t>ST  1505</t>
  </si>
  <si>
    <t>CT 79804</t>
  </si>
  <si>
    <t>ST 1520</t>
  </si>
  <si>
    <t>CT 79805</t>
  </si>
  <si>
    <t>CT 79806</t>
  </si>
  <si>
    <t>ST 1539</t>
  </si>
  <si>
    <t>ST 1552</t>
  </si>
  <si>
    <t>Total Monthly and yearly fee for South Warehouse</t>
  </si>
  <si>
    <t>CAMDEN STATION</t>
  </si>
  <si>
    <t>Manufacturer</t>
  </si>
  <si>
    <t>Otis Elevator</t>
  </si>
  <si>
    <t>ST  5473</t>
  </si>
  <si>
    <t>ST 5474</t>
  </si>
  <si>
    <t>Hourly Billing Rates</t>
  </si>
  <si>
    <t>Mechanic</t>
  </si>
  <si>
    <t>Helper</t>
  </si>
  <si>
    <t>Crew</t>
  </si>
  <si>
    <t>Estimated Hours for Bid 300 Crew hours straight time</t>
  </si>
  <si>
    <t>Bid Evaluation Total</t>
  </si>
  <si>
    <t>Straight Time</t>
  </si>
  <si>
    <t>$</t>
  </si>
  <si>
    <t>Overtime Premium</t>
  </si>
  <si>
    <t>Overtime Premium (Double Time)</t>
  </si>
  <si>
    <t>N/A</t>
  </si>
  <si>
    <t>Event Stand by Billing Rates</t>
  </si>
  <si>
    <t>Overtime</t>
  </si>
  <si>
    <t>Material Markup</t>
  </si>
  <si>
    <t>Invoiced Amount</t>
  </si>
  <si>
    <t>Markup</t>
  </si>
  <si>
    <t>Total</t>
  </si>
  <si>
    <t>Total material estimate</t>
  </si>
  <si>
    <t xml:space="preserve"> Serial#</t>
  </si>
  <si>
    <t>Picnic Area</t>
  </si>
  <si>
    <t>ST 5676</t>
  </si>
  <si>
    <t>ST 5677</t>
  </si>
  <si>
    <t>Right Field</t>
  </si>
  <si>
    <t>ST 5675</t>
  </si>
  <si>
    <t>Left Field</t>
  </si>
  <si>
    <t>ST 5678</t>
  </si>
  <si>
    <t>If straight time work is required, outside scope of Services, hourly rates for mechanic, helper and team rates below apply. If overtime work is required, and is within the scope of Services, MSA will pay only difference between straight time and overtime labor at hourly rates indicated below. If ovetime work is required outside scope of Services, straight time rate plus applicable overtime premium will basic for hourly charges.</t>
  </si>
  <si>
    <r>
      <t xml:space="preserve">Firm Name____________________________________________________                                  Date: </t>
    </r>
    <r>
      <rPr>
        <u/>
        <sz val="11"/>
        <color theme="1"/>
        <rFont val="Calibri"/>
        <family val="2"/>
        <scheme val="minor"/>
      </rPr>
      <t xml:space="preserve">                                             </t>
    </r>
    <r>
      <rPr>
        <sz val="11"/>
        <color theme="1"/>
        <rFont val="Calibri"/>
        <family val="2"/>
        <scheme val="minor"/>
      </rPr>
      <t>.</t>
    </r>
  </si>
  <si>
    <r>
      <t xml:space="preserve">Firm Name___________________________________________                       Date:    </t>
    </r>
    <r>
      <rPr>
        <u/>
        <sz val="11"/>
        <color theme="1"/>
        <rFont val="Calibri"/>
        <family val="2"/>
        <scheme val="minor"/>
      </rPr>
      <t xml:space="preserve">                                          </t>
    </r>
    <r>
      <rPr>
        <sz val="11"/>
        <color theme="1"/>
        <rFont val="Calibri"/>
        <family val="2"/>
        <scheme val="minor"/>
      </rPr>
      <t>.</t>
    </r>
  </si>
  <si>
    <r>
      <t xml:space="preserve">Signature  </t>
    </r>
    <r>
      <rPr>
        <u/>
        <sz val="11"/>
        <color theme="1"/>
        <rFont val="Calibri"/>
        <family val="2"/>
        <scheme val="minor"/>
      </rPr>
      <t xml:space="preserve">                                                                                                                                                                                    .</t>
    </r>
  </si>
  <si>
    <r>
      <t xml:space="preserve">Firm Name_______________________                     Date:  </t>
    </r>
    <r>
      <rPr>
        <u/>
        <sz val="11"/>
        <color theme="1"/>
        <rFont val="Calibri"/>
        <family val="2"/>
        <scheme val="minor"/>
      </rPr>
      <t xml:space="preserve">                                          </t>
    </r>
    <r>
      <rPr>
        <sz val="11"/>
        <color theme="1"/>
        <rFont val="Calibri"/>
        <family val="2"/>
        <scheme val="minor"/>
      </rPr>
      <t xml:space="preserve">  .</t>
    </r>
  </si>
  <si>
    <r>
      <t xml:space="preserve">Signature:  </t>
    </r>
    <r>
      <rPr>
        <u/>
        <sz val="11"/>
        <color theme="1"/>
        <rFont val="Calibri"/>
        <family val="2"/>
        <scheme val="minor"/>
      </rPr>
      <t xml:space="preserve">                                                                                                                                  </t>
    </r>
    <r>
      <rPr>
        <sz val="11"/>
        <color theme="1"/>
        <rFont val="Calibri"/>
        <family val="2"/>
        <scheme val="minor"/>
      </rPr>
      <t xml:space="preserve"> .</t>
    </r>
  </si>
  <si>
    <r>
      <t xml:space="preserve">Signature:  </t>
    </r>
    <r>
      <rPr>
        <u/>
        <sz val="11"/>
        <color theme="1"/>
        <rFont val="Calibri"/>
        <family val="2"/>
        <scheme val="minor"/>
      </rPr>
      <t xml:space="preserve">                                                                                                                                                                                                 </t>
    </r>
    <r>
      <rPr>
        <sz val="11"/>
        <color theme="1"/>
        <rFont val="Calibri"/>
        <family val="2"/>
        <scheme val="minor"/>
      </rPr>
      <t>.</t>
    </r>
  </si>
  <si>
    <r>
      <t xml:space="preserve">Firm Name___________________________________________                       Date: </t>
    </r>
    <r>
      <rPr>
        <u/>
        <sz val="11"/>
        <color theme="1"/>
        <rFont val="Calibri"/>
        <family val="2"/>
        <scheme val="minor"/>
      </rPr>
      <t xml:space="preserve">                                             </t>
    </r>
    <r>
      <rPr>
        <sz val="11"/>
        <color theme="1"/>
        <rFont val="Calibri"/>
        <family val="2"/>
        <scheme val="minor"/>
      </rPr>
      <t>.</t>
    </r>
  </si>
  <si>
    <r>
      <t xml:space="preserve">Firm Name:   </t>
    </r>
    <r>
      <rPr>
        <u/>
        <sz val="11"/>
        <color theme="1"/>
        <rFont val="Calibri"/>
        <family val="2"/>
        <scheme val="minor"/>
      </rPr>
      <t xml:space="preserve">                                                                                                           </t>
    </r>
    <r>
      <rPr>
        <sz val="11"/>
        <color theme="1"/>
        <rFont val="Calibri"/>
        <family val="2"/>
        <scheme val="minor"/>
      </rPr>
      <t xml:space="preserve">                               Date:       </t>
    </r>
    <r>
      <rPr>
        <u/>
        <sz val="11"/>
        <color theme="1"/>
        <rFont val="Calibri"/>
        <family val="2"/>
        <scheme val="minor"/>
      </rPr>
      <t xml:space="preserve">                                                          </t>
    </r>
    <r>
      <rPr>
        <sz val="11"/>
        <color theme="1"/>
        <rFont val="Calibri"/>
        <family val="2"/>
        <scheme val="minor"/>
      </rPr>
      <t>.</t>
    </r>
  </si>
  <si>
    <r>
      <t xml:space="preserve">Authorized Signature:  </t>
    </r>
    <r>
      <rPr>
        <u/>
        <sz val="11"/>
        <color theme="1"/>
        <rFont val="Calibri"/>
        <family val="2"/>
        <scheme val="minor"/>
      </rPr>
      <t xml:space="preserve">                                                                                                              </t>
    </r>
    <r>
      <rPr>
        <sz val="11"/>
        <color theme="1"/>
        <rFont val="Calibri"/>
        <family val="2"/>
        <scheme val="minor"/>
      </rPr>
      <t xml:space="preserve">  .  </t>
    </r>
  </si>
  <si>
    <t>Passenger Escalator</t>
  </si>
  <si>
    <r>
      <t xml:space="preserve">Signature:  </t>
    </r>
    <r>
      <rPr>
        <u/>
        <sz val="11"/>
        <color theme="1"/>
        <rFont val="Calibri"/>
        <family val="2"/>
        <scheme val="minor"/>
      </rPr>
      <t xml:space="preserve">                                                                                                                                                               .</t>
    </r>
    <r>
      <rPr>
        <sz val="11"/>
        <color theme="1"/>
        <rFont val="Calibri"/>
        <family val="2"/>
        <scheme val="minor"/>
      </rPr>
      <t xml:space="preserve"> </t>
    </r>
  </si>
  <si>
    <t>May</t>
  </si>
  <si>
    <t>June</t>
  </si>
  <si>
    <t>July</t>
  </si>
  <si>
    <t>August</t>
  </si>
  <si>
    <t>September</t>
  </si>
  <si>
    <t>October</t>
  </si>
  <si>
    <t>November</t>
  </si>
  <si>
    <t>December</t>
  </si>
  <si>
    <t>January</t>
  </si>
  <si>
    <t>February</t>
  </si>
  <si>
    <t>March</t>
  </si>
  <si>
    <t>April</t>
  </si>
  <si>
    <t>NWC1</t>
  </si>
  <si>
    <t>NWC2</t>
  </si>
  <si>
    <t>NWC3</t>
  </si>
  <si>
    <t>NWC4</t>
  </si>
  <si>
    <t>NWC5</t>
  </si>
  <si>
    <t>NWC6</t>
  </si>
  <si>
    <t>SE1</t>
  </si>
  <si>
    <t>SE2</t>
  </si>
  <si>
    <t>SE3</t>
  </si>
  <si>
    <t>SE4</t>
  </si>
  <si>
    <t>SE5</t>
  </si>
  <si>
    <t>SE6</t>
  </si>
  <si>
    <t>SE7</t>
  </si>
  <si>
    <t>SE8</t>
  </si>
  <si>
    <t>SE9</t>
  </si>
  <si>
    <t>SE10</t>
  </si>
  <si>
    <t xml:space="preserve"> </t>
  </si>
  <si>
    <t>Monthly Total</t>
  </si>
  <si>
    <t>2019 Yearly Price</t>
  </si>
  <si>
    <t>2019 Yearly Hours</t>
  </si>
  <si>
    <r>
      <t xml:space="preserve">Firm Name:  </t>
    </r>
    <r>
      <rPr>
        <u/>
        <sz val="9"/>
        <color theme="1"/>
        <rFont val="Calibri"/>
        <family val="2"/>
      </rPr>
      <t xml:space="preserve">                                                     </t>
    </r>
    <r>
      <rPr>
        <sz val="9"/>
        <color theme="1"/>
        <rFont val="Calibri"/>
        <family val="2"/>
      </rPr>
      <t xml:space="preserve">                Date:  </t>
    </r>
    <r>
      <rPr>
        <u/>
        <sz val="9"/>
        <color theme="1"/>
        <rFont val="Calibri"/>
        <family val="2"/>
      </rPr>
      <t xml:space="preserve">                                               </t>
    </r>
    <r>
      <rPr>
        <sz val="9"/>
        <color theme="1"/>
        <rFont val="Calibri"/>
        <family val="2"/>
      </rPr>
      <t xml:space="preserve"> .</t>
    </r>
  </si>
  <si>
    <r>
      <t xml:space="preserve">Authorized Signature:  </t>
    </r>
    <r>
      <rPr>
        <u/>
        <sz val="9"/>
        <color theme="1"/>
        <rFont val="Calibri"/>
        <family val="2"/>
      </rPr>
      <t xml:space="preserve">                                                                                                                </t>
    </r>
    <r>
      <rPr>
        <sz val="9"/>
        <color theme="1"/>
        <rFont val="Calibri"/>
        <family val="2"/>
      </rPr>
      <t>.</t>
    </r>
    <r>
      <rPr>
        <u/>
        <sz val="9"/>
        <color theme="1"/>
        <rFont val="Calibri"/>
        <family val="2"/>
      </rPr>
      <t xml:space="preserve"> </t>
    </r>
    <r>
      <rPr>
        <sz val="9"/>
        <color theme="1"/>
        <rFont val="Calibri"/>
        <family val="2"/>
      </rPr>
      <t xml:space="preserve"> </t>
    </r>
  </si>
  <si>
    <t>2020 Yearly Hours</t>
  </si>
  <si>
    <t>2020 Yearly Price</t>
  </si>
  <si>
    <t>300 crew hours at straight time for scheduled repairs</t>
  </si>
  <si>
    <t>Total yearly fee for Camden Yards Sports Complex 2022 (Option Year 1)</t>
  </si>
  <si>
    <t>Total yearly fee for Camden Yards Sports Complex 2023 (Option Year 2)</t>
  </si>
  <si>
    <t>2021 Yearly Hours</t>
  </si>
  <si>
    <t>2021 Yearly Price</t>
  </si>
  <si>
    <t>2022 Yearly Hours</t>
  </si>
  <si>
    <t>2022 Yearly Price</t>
  </si>
  <si>
    <t>2023 Yearly Hours</t>
  </si>
  <si>
    <t>2023 Yearly Price</t>
  </si>
  <si>
    <t>Yearly Total</t>
  </si>
  <si>
    <t xml:space="preserve">MSA may choose to modernize or upgrade all or any portion of vertical transportation units during term of the contract. Modernization is defined as replacemnt of elevator fixtures, door equipment, machinery, motion and supervisory  control systems. Individual projects will be broken down into material and labor. If Contractor is considered in compliance with terms of the contract, Contractor shal submit a moderniztion proposal based upon the above labor rates in item 3 and the below listed markup of materials. If proposal is deemed within an independent price estimate from MSA, MSA may award the Contractor the scope of modernization work under this contract.                                                                             </t>
  </si>
  <si>
    <t>SE-1</t>
  </si>
  <si>
    <t>SE-2</t>
  </si>
  <si>
    <t>NW-1</t>
  </si>
  <si>
    <t>NW-2</t>
  </si>
  <si>
    <t>Future</t>
  </si>
  <si>
    <t>Materials for repair or modernization (Estimated at $50,000)</t>
  </si>
  <si>
    <t>ST 5931</t>
  </si>
  <si>
    <t>ST 5932</t>
  </si>
  <si>
    <t>ST 5933</t>
  </si>
  <si>
    <t>ST 5934</t>
  </si>
  <si>
    <t>ST 5935</t>
  </si>
  <si>
    <t>ST 5936</t>
  </si>
  <si>
    <t>ST 5937</t>
  </si>
  <si>
    <t>ST 5938</t>
  </si>
  <si>
    <t>ST 5939</t>
  </si>
  <si>
    <t>ST 5940</t>
  </si>
  <si>
    <t>ST 1865</t>
  </si>
  <si>
    <t>ST 1866</t>
  </si>
  <si>
    <t>ST 1867</t>
  </si>
  <si>
    <t>ST 1868</t>
  </si>
  <si>
    <t>ST 1869</t>
  </si>
  <si>
    <t>Alternate 1 Provide full time mechanic 40 hours per week dedicated to Stadium Authority.  Any and all team labor required for minimum maintenance and testing efforts are included in this price.</t>
  </si>
  <si>
    <t>Total yearly fee for Camden Yards Sports Complex 2019</t>
  </si>
  <si>
    <t>Total yearly fee for Camden Yards Sports Complex 2020</t>
  </si>
  <si>
    <t>Total yearly fee for Camden Yards Sports Complex 2021</t>
  </si>
  <si>
    <t xml:space="preserve">Monthly Maintenance Requirements  </t>
  </si>
  <si>
    <r>
      <t xml:space="preserve">Monthly Maintenance Requirements                                                                                                                                                                                                                              </t>
    </r>
    <r>
      <rPr>
        <sz val="11"/>
        <color rgb="FFFF0000"/>
        <rFont val="Calibri"/>
        <family val="2"/>
        <scheme val="minor"/>
      </rPr>
      <t xml:space="preserve">The anticipated turnove date of the units highlighted below is May of 2020.  Units added to the contract upon completion of the warranty maintenance period.  </t>
    </r>
  </si>
  <si>
    <t>Internal ID</t>
  </si>
  <si>
    <t>Subcontractor Markup</t>
  </si>
  <si>
    <t>Total subcontractor Costs</t>
  </si>
  <si>
    <r>
      <t xml:space="preserve">If MSA requests the requirement of a stand by mechanic or team for any event at the facilities, the hourly rates below apply. Notice must be given 24 hours in advance. If event is outside the normal working hours of M-F 7 a.m. to 4:30 p.m. overtime rates will be required.  </t>
    </r>
    <r>
      <rPr>
        <b/>
        <sz val="11"/>
        <color rgb="FFFF0000"/>
        <rFont val="Calibri"/>
        <family val="2"/>
        <scheme val="minor"/>
      </rPr>
      <t xml:space="preserve">Travel time is not applicable for billing rates and is not included in the contract.  </t>
    </r>
  </si>
  <si>
    <t>ELEV-EA1</t>
  </si>
  <si>
    <t>ELEV-EA2</t>
  </si>
  <si>
    <t>ELEV-EA3</t>
  </si>
  <si>
    <t>ELEV-EB1</t>
  </si>
  <si>
    <t>ELEV-EB2</t>
  </si>
  <si>
    <t>ELEV-EB3</t>
  </si>
  <si>
    <t>ELEV-EB4</t>
  </si>
  <si>
    <t>ELEV-EB5</t>
  </si>
  <si>
    <t>ELEV-EC1</t>
  </si>
  <si>
    <t>ELEV-EC2</t>
  </si>
  <si>
    <t>ELEV-ED1</t>
  </si>
  <si>
    <t>ELEV-ED2</t>
  </si>
  <si>
    <t>ESC-1-R</t>
  </si>
  <si>
    <t>ESC-2-R</t>
  </si>
  <si>
    <t>1Y</t>
  </si>
  <si>
    <t>1Z</t>
  </si>
  <si>
    <t>2Y</t>
  </si>
  <si>
    <t>2Z</t>
  </si>
  <si>
    <t>3Y</t>
  </si>
  <si>
    <t>3Z</t>
  </si>
  <si>
    <t>1A</t>
  </si>
  <si>
    <t>1B</t>
  </si>
  <si>
    <t>2A</t>
  </si>
  <si>
    <t>2B</t>
  </si>
  <si>
    <t>3A</t>
  </si>
  <si>
    <t>3B</t>
  </si>
  <si>
    <t>4A</t>
  </si>
  <si>
    <t>4B</t>
  </si>
  <si>
    <t>5A</t>
  </si>
  <si>
    <t>5B</t>
  </si>
  <si>
    <t>EB6</t>
  </si>
  <si>
    <t>EB7</t>
  </si>
  <si>
    <t>ED3</t>
  </si>
  <si>
    <t>ED4</t>
  </si>
  <si>
    <t>Estimated Hours for Bid 100 Mechanic hours overtime</t>
  </si>
  <si>
    <t xml:space="preserve">Revised Attachment B - Financial Proposal Worksheet </t>
  </si>
  <si>
    <t xml:space="preserve">Revised Attachment B Financial Proposal Worksheet </t>
  </si>
  <si>
    <t>Standby Hours for mechanic during events. 240 man-hours estimated (M&amp;T Bank Stadium)</t>
  </si>
  <si>
    <t>Standby Hours for mechanic during events. 100 man-hours estimated (Oriole Park)</t>
  </si>
  <si>
    <t>Subcontractor for Repair or Modernization Estimated at 50</t>
  </si>
  <si>
    <t>5% markup</t>
  </si>
  <si>
    <t>Revised Attachment B - Financial Proposal Totals    2/11/2019</t>
  </si>
  <si>
    <t>Oriole Park at Camden Yards  2/11/2019</t>
  </si>
  <si>
    <r>
      <rPr>
        <b/>
        <sz val="11"/>
        <color theme="1"/>
        <rFont val="Calibri"/>
        <family val="2"/>
        <scheme val="minor"/>
      </rPr>
      <t>Monthly Maintenance Requirements                                                                                                                                                                                                                              The anticipated turnove date of the units highlighted below is March of 2021.  Units added to the contract upon completion of the warranty maintenance period.</t>
    </r>
    <r>
      <rPr>
        <sz val="11"/>
        <color theme="1"/>
        <rFont val="Calibri"/>
        <family val="2"/>
        <scheme val="minor"/>
      </rPr>
      <t xml:space="preserve">  </t>
    </r>
  </si>
  <si>
    <t>Vertical Transportation Maintenance and Repairs - MSA Project No. 19-002</t>
  </si>
  <si>
    <t>MSA Project No. 19-002</t>
  </si>
  <si>
    <t>MSA Project No. 19-002     2/11/2019</t>
  </si>
  <si>
    <t>Vertical Transportation Maintenance and  Repairs MSA Project No. 19-002          2/11/2019</t>
  </si>
  <si>
    <t>Vertical Transportation Maintenance and Repairs</t>
  </si>
  <si>
    <t>Vertical Transportation Maintenance and Repairs MSA Project No. 19-002   2/11/2019</t>
  </si>
  <si>
    <t>Total Monthly and Yearly Fee for Camden Station</t>
  </si>
  <si>
    <r>
      <rPr>
        <b/>
        <sz val="11"/>
        <color theme="1"/>
        <rFont val="Calibri"/>
        <family val="2"/>
        <scheme val="minor"/>
      </rPr>
      <t>Vertical Transportation Maintenance and Repairs MSA Project</t>
    </r>
    <r>
      <rPr>
        <sz val="11"/>
        <color theme="1"/>
        <rFont val="Calibri"/>
        <family val="2"/>
        <scheme val="minor"/>
      </rPr>
      <t xml:space="preserve"> </t>
    </r>
    <r>
      <rPr>
        <b/>
        <sz val="11"/>
        <color theme="1"/>
        <rFont val="Calibri"/>
        <family val="2"/>
        <scheme val="minor"/>
      </rPr>
      <t>No. 19-002</t>
    </r>
  </si>
  <si>
    <t xml:space="preserve">Revised Attachment B  Financial Proposal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</si>
</sst>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font>
    <font>
      <sz val="11"/>
      <color theme="1"/>
      <name val="Calibri"/>
      <family val="2"/>
    </font>
    <font>
      <u/>
      <sz val="11"/>
      <color theme="1"/>
      <name val="Calibri"/>
      <family val="2"/>
      <scheme val="minor"/>
    </font>
    <font>
      <sz val="9"/>
      <color theme="1"/>
      <name val="Calibri"/>
      <family val="2"/>
    </font>
    <font>
      <b/>
      <sz val="10"/>
      <color theme="1"/>
      <name val="Calibri"/>
      <family val="2"/>
      <scheme val="minor"/>
    </font>
    <font>
      <sz val="10"/>
      <color theme="1"/>
      <name val="Calibri"/>
      <family val="2"/>
      <scheme val="minor"/>
    </font>
    <font>
      <b/>
      <sz val="9"/>
      <color theme="1"/>
      <name val="Calibri"/>
      <family val="2"/>
    </font>
    <font>
      <sz val="9"/>
      <color theme="1"/>
      <name val="Calibri"/>
      <family val="2"/>
      <scheme val="minor"/>
    </font>
    <font>
      <u/>
      <sz val="9"/>
      <color theme="1"/>
      <name val="Calibri"/>
      <family val="2"/>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bottom style="medium">
        <color auto="1"/>
      </bottom>
      <diagonal/>
    </border>
  </borders>
  <cellStyleXfs count="2">
    <xf numFmtId="0" fontId="0" fillId="0" borderId="0"/>
    <xf numFmtId="44" fontId="2" fillId="0" borderId="0" applyFont="0" applyFill="0" applyBorder="0" applyAlignment="0" applyProtection="0"/>
  </cellStyleXfs>
  <cellXfs count="162">
    <xf numFmtId="0" fontId="0" fillId="0" borderId="0" xfId="0"/>
    <xf numFmtId="0" fontId="0" fillId="0" borderId="0" xfId="0" applyFont="1" applyAlignment="1">
      <alignment vertical="center" wrapText="1"/>
    </xf>
    <xf numFmtId="0" fontId="0" fillId="0" borderId="0" xfId="0" applyFont="1" applyAlignment="1">
      <alignment horizontal="left" vertical="center" wrapText="1"/>
    </xf>
    <xf numFmtId="0" fontId="0" fillId="0" borderId="1" xfId="0" applyFont="1" applyBorder="1" applyAlignment="1">
      <alignment vertical="center" wrapText="1"/>
    </xf>
    <xf numFmtId="44" fontId="0" fillId="0" borderId="1" xfId="1"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44" fontId="0" fillId="0" borderId="1" xfId="1" applyFont="1" applyBorder="1" applyAlignment="1">
      <alignment vertical="center"/>
    </xf>
    <xf numFmtId="0" fontId="0" fillId="0" borderId="0" xfId="0" applyFont="1" applyAlignment="1">
      <alignment vertical="center"/>
    </xf>
    <xf numFmtId="0" fontId="0" fillId="0" borderId="1" xfId="0" applyFont="1" applyBorder="1" applyAlignment="1">
      <alignment vertical="center"/>
    </xf>
    <xf numFmtId="44" fontId="0" fillId="0" borderId="1" xfId="0" applyNumberFormat="1" applyFont="1" applyBorder="1" applyAlignment="1">
      <alignment vertical="center"/>
    </xf>
    <xf numFmtId="44" fontId="0" fillId="0" borderId="1" xfId="0" applyNumberFormat="1" applyFont="1" applyBorder="1" applyAlignment="1">
      <alignment vertical="center" wrapText="1"/>
    </xf>
    <xf numFmtId="0" fontId="0" fillId="0" borderId="0" xfId="0" applyFont="1" applyAlignment="1">
      <alignment horizontal="center" vertical="center" wrapText="1"/>
    </xf>
    <xf numFmtId="44" fontId="0" fillId="0" borderId="1" xfId="1" applyFont="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6"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vertical="center" wrapText="1"/>
    </xf>
    <xf numFmtId="0" fontId="0" fillId="0" borderId="6" xfId="0" applyFont="1" applyBorder="1" applyAlignment="1">
      <alignment horizontal="center" vertical="center" wrapText="1"/>
    </xf>
    <xf numFmtId="44" fontId="0" fillId="0" borderId="6" xfId="1" applyFont="1" applyBorder="1" applyAlignment="1">
      <alignment vertical="center"/>
    </xf>
    <xf numFmtId="44" fontId="0" fillId="0" borderId="12" xfId="0" applyNumberFormat="1" applyFont="1" applyBorder="1" applyAlignment="1">
      <alignment vertical="center"/>
    </xf>
    <xf numFmtId="0" fontId="0" fillId="0" borderId="12" xfId="0" applyFont="1" applyBorder="1" applyAlignment="1">
      <alignment horizontal="center" vertical="center" wrapText="1"/>
    </xf>
    <xf numFmtId="44" fontId="0" fillId="0" borderId="12" xfId="1"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2"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44" fontId="8" fillId="0" borderId="1" xfId="1" applyFont="1" applyBorder="1" applyAlignment="1">
      <alignment horizontal="center" vertical="center" wrapText="1"/>
    </xf>
    <xf numFmtId="44" fontId="8" fillId="0" borderId="1" xfId="0" applyNumberFormat="1" applyFont="1" applyBorder="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2" xfId="0" applyFont="1" applyBorder="1" applyAlignment="1">
      <alignment vertical="center"/>
    </xf>
    <xf numFmtId="0" fontId="0" fillId="3" borderId="12" xfId="0" applyFont="1" applyFill="1" applyBorder="1" applyAlignment="1">
      <alignment vertical="center"/>
    </xf>
    <xf numFmtId="0" fontId="0" fillId="3" borderId="12" xfId="0" applyFont="1" applyFill="1" applyBorder="1" applyAlignment="1">
      <alignment horizontal="center" vertical="center"/>
    </xf>
    <xf numFmtId="0" fontId="6" fillId="0" borderId="12" xfId="0" applyFont="1" applyBorder="1" applyAlignment="1">
      <alignment vertical="center"/>
    </xf>
    <xf numFmtId="0" fontId="9" fillId="0" borderId="12" xfId="0" applyFont="1" applyBorder="1" applyAlignment="1">
      <alignment horizontal="center" vertical="center" wrapText="1"/>
    </xf>
    <xf numFmtId="0" fontId="6" fillId="3" borderId="12" xfId="0" applyFont="1" applyFill="1" applyBorder="1" applyAlignment="1">
      <alignment horizontal="center" vertical="center"/>
    </xf>
    <xf numFmtId="8" fontId="6" fillId="3" borderId="12" xfId="0" applyNumberFormat="1" applyFont="1" applyFill="1" applyBorder="1" applyAlignment="1">
      <alignment horizontal="center" vertical="center"/>
    </xf>
    <xf numFmtId="3" fontId="6" fillId="3" borderId="12" xfId="0" applyNumberFormat="1" applyFont="1" applyFill="1" applyBorder="1" applyAlignment="1">
      <alignment horizontal="center" vertical="center"/>
    </xf>
    <xf numFmtId="8" fontId="6" fillId="0" borderId="12" xfId="0" applyNumberFormat="1" applyFont="1" applyBorder="1" applyAlignment="1">
      <alignment horizontal="center" vertical="center" wrapText="1"/>
    </xf>
    <xf numFmtId="8" fontId="6" fillId="0" borderId="12" xfId="0" applyNumberFormat="1" applyFont="1" applyBorder="1" applyAlignment="1">
      <alignment horizontal="center" vertical="center"/>
    </xf>
    <xf numFmtId="0" fontId="0"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Font="1" applyAlignment="1">
      <alignment vertical="center"/>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xf>
    <xf numFmtId="0" fontId="0" fillId="0" borderId="0" xfId="0" applyFont="1" applyAlignment="1">
      <alignment horizontal="center" vertical="center"/>
    </xf>
    <xf numFmtId="164" fontId="0" fillId="0" borderId="1" xfId="0" applyNumberFormat="1" applyFont="1" applyBorder="1" applyAlignment="1">
      <alignment horizontal="center" vertical="center" wrapText="1"/>
    </xf>
    <xf numFmtId="164" fontId="6" fillId="3" borderId="12"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 xfId="0" applyFont="1" applyBorder="1" applyAlignment="1">
      <alignment vertical="center" wrapText="1"/>
    </xf>
    <xf numFmtId="0" fontId="0" fillId="0" borderId="15" xfId="0" applyFont="1" applyBorder="1" applyAlignment="1">
      <alignment vertical="center" wrapText="1"/>
    </xf>
    <xf numFmtId="0" fontId="0" fillId="0" borderId="4" xfId="0" applyFont="1" applyBorder="1" applyAlignment="1">
      <alignment vertical="center" wrapText="1"/>
    </xf>
    <xf numFmtId="44" fontId="0" fillId="0" borderId="16" xfId="1" applyFont="1" applyBorder="1" applyAlignment="1">
      <alignment vertical="center"/>
    </xf>
    <xf numFmtId="44" fontId="0" fillId="0" borderId="3" xfId="1" applyFont="1" applyBorder="1" applyAlignment="1">
      <alignment vertical="center"/>
    </xf>
    <xf numFmtId="0" fontId="0" fillId="0" borderId="4"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xf>
    <xf numFmtId="44" fontId="6" fillId="3" borderId="12" xfId="0" applyNumberFormat="1" applyFont="1" applyFill="1" applyBorder="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6" fontId="6" fillId="3" borderId="12" xfId="0" applyNumberFormat="1" applyFont="1" applyFill="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vertical="center" wrapText="1"/>
    </xf>
    <xf numFmtId="0" fontId="9" fillId="0" borderId="12"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6" fillId="3" borderId="12"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6" fillId="3" borderId="12" xfId="0" applyFont="1" applyFill="1" applyBorder="1" applyAlignment="1">
      <alignment vertical="center" wrapText="1"/>
    </xf>
    <xf numFmtId="0" fontId="6" fillId="0" borderId="12" xfId="0" applyFont="1" applyBorder="1" applyAlignment="1">
      <alignment horizontal="right" vertical="center"/>
    </xf>
    <xf numFmtId="0" fontId="6" fillId="3" borderId="7" xfId="0" applyFont="1" applyFill="1" applyBorder="1" applyAlignment="1">
      <alignment vertical="center" wrapText="1"/>
    </xf>
    <xf numFmtId="0" fontId="0" fillId="0" borderId="9" xfId="0" applyBorder="1" applyAlignment="1">
      <alignment vertical="center" wrapText="1"/>
    </xf>
    <xf numFmtId="0" fontId="6" fillId="0" borderId="12" xfId="0" applyFont="1" applyBorder="1" applyAlignment="1">
      <alignment vertical="center"/>
    </xf>
    <xf numFmtId="0" fontId="6" fillId="3" borderId="12" xfId="0" applyFont="1" applyFill="1" applyBorder="1" applyAlignment="1">
      <alignment vertical="center"/>
    </xf>
    <xf numFmtId="0" fontId="10" fillId="0" borderId="12" xfId="0" applyFont="1" applyBorder="1"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7" fillId="0" borderId="5"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1" fillId="0" borderId="0" xfId="0" applyFont="1" applyBorder="1" applyAlignment="1">
      <alignment horizontal="left" vertical="center"/>
    </xf>
    <xf numFmtId="0" fontId="0" fillId="0" borderId="12" xfId="0" applyFont="1" applyBorder="1" applyAlignment="1">
      <alignment vertical="center" wrapText="1"/>
    </xf>
    <xf numFmtId="0" fontId="1" fillId="0" borderId="12"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10" xfId="0"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2" xfId="0"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vertical="center" wrapText="1"/>
    </xf>
    <xf numFmtId="0" fontId="0" fillId="0" borderId="0" xfId="0" applyAlignment="1">
      <alignment horizontal="center" vertical="center"/>
    </xf>
    <xf numFmtId="0" fontId="1" fillId="0" borderId="5" xfId="0" applyFont="1" applyBorder="1" applyAlignment="1">
      <alignment horizontal="left" vertical="center"/>
    </xf>
    <xf numFmtId="0" fontId="0" fillId="0" borderId="5" xfId="0" applyBorder="1" applyAlignment="1">
      <alignment vertical="center"/>
    </xf>
    <xf numFmtId="0" fontId="1" fillId="0" borderId="5" xfId="0" applyFont="1" applyBorder="1" applyAlignment="1">
      <alignment vertical="center" wrapText="1"/>
    </xf>
    <xf numFmtId="0" fontId="0" fillId="0" borderId="14" xfId="0"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vertical="center" wrapText="1"/>
    </xf>
    <xf numFmtId="0" fontId="1" fillId="0" borderId="5" xfId="0" applyFont="1" applyBorder="1" applyAlignment="1">
      <alignment horizontal="left" vertical="center" wrapText="1"/>
    </xf>
    <xf numFmtId="0" fontId="1" fillId="0" borderId="4" xfId="0" applyFont="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horizontal="center" vertical="center" wrapText="1"/>
    </xf>
    <xf numFmtId="0" fontId="0" fillId="4"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A5" sqref="A5:O5"/>
    </sheetView>
  </sheetViews>
  <sheetFormatPr defaultColWidth="9.140625" defaultRowHeight="15" x14ac:dyDescent="0.25"/>
  <cols>
    <col min="1" max="1" width="6.5703125" style="18" bestFit="1" customWidth="1"/>
    <col min="2" max="2" width="20.28515625" style="18" bestFit="1" customWidth="1"/>
    <col min="3" max="3" width="24.7109375" style="18" customWidth="1"/>
    <col min="4" max="4" width="18.42578125" style="18" customWidth="1"/>
    <col min="5" max="5" width="10.28515625" style="32" customWidth="1"/>
    <col min="6" max="6" width="10" style="32" customWidth="1"/>
    <col min="7" max="7" width="9.7109375" style="32" customWidth="1"/>
    <col min="8" max="8" width="9.5703125" style="32" customWidth="1"/>
    <col min="9" max="9" width="9.28515625" style="32" customWidth="1"/>
    <col min="10" max="10" width="10.140625" style="32" customWidth="1"/>
    <col min="11" max="11" width="8.7109375" style="32" customWidth="1"/>
    <col min="12" max="12" width="9.5703125" style="32" customWidth="1"/>
    <col min="13" max="13" width="8" style="33" customWidth="1"/>
    <col min="14" max="14" width="9.5703125" style="32" customWidth="1"/>
    <col min="15" max="15" width="12.42578125" style="20" customWidth="1"/>
    <col min="16" max="16384" width="9.140625" style="18"/>
  </cols>
  <sheetData>
    <row r="1" spans="1:16" x14ac:dyDescent="0.25">
      <c r="A1" s="102"/>
      <c r="B1" s="102"/>
      <c r="C1" s="102"/>
      <c r="D1" s="102"/>
      <c r="E1" s="102"/>
      <c r="F1" s="102"/>
      <c r="G1" s="102"/>
      <c r="H1" s="102"/>
      <c r="I1" s="102"/>
      <c r="J1" s="102"/>
      <c r="K1" s="102"/>
      <c r="L1" s="102"/>
      <c r="M1" s="102"/>
      <c r="N1" s="102"/>
      <c r="O1" s="102"/>
    </row>
    <row r="2" spans="1:16" x14ac:dyDescent="0.25">
      <c r="A2" s="159" t="s">
        <v>262</v>
      </c>
      <c r="B2" s="159"/>
      <c r="C2" s="159"/>
      <c r="D2" s="159"/>
      <c r="E2" s="159"/>
      <c r="F2" s="159"/>
      <c r="G2" s="159"/>
      <c r="H2" s="159"/>
      <c r="I2" s="159"/>
      <c r="J2" s="159"/>
      <c r="K2" s="159"/>
      <c r="L2" s="159"/>
      <c r="M2" s="159"/>
      <c r="N2" s="159"/>
      <c r="O2" s="159"/>
    </row>
    <row r="3" spans="1:16" ht="9" customHeight="1" x14ac:dyDescent="0.25">
      <c r="A3" s="103"/>
      <c r="B3" s="103"/>
      <c r="C3" s="103"/>
      <c r="D3" s="103"/>
      <c r="E3" s="103"/>
      <c r="F3" s="103"/>
      <c r="G3" s="103"/>
      <c r="H3" s="103"/>
      <c r="I3" s="103"/>
      <c r="J3" s="103"/>
      <c r="K3" s="103"/>
      <c r="L3" s="103"/>
      <c r="M3" s="103"/>
      <c r="N3" s="103"/>
      <c r="O3" s="103"/>
    </row>
    <row r="4" spans="1:16" x14ac:dyDescent="0.25">
      <c r="A4" s="159" t="s">
        <v>259</v>
      </c>
      <c r="B4" s="159"/>
      <c r="C4" s="159"/>
      <c r="D4" s="159"/>
      <c r="E4" s="159"/>
      <c r="F4" s="159"/>
      <c r="G4" s="159"/>
      <c r="H4" s="159"/>
      <c r="I4" s="159"/>
      <c r="J4" s="159"/>
      <c r="K4" s="159"/>
      <c r="L4" s="159"/>
      <c r="M4" s="159"/>
      <c r="N4" s="159"/>
      <c r="O4" s="159"/>
    </row>
    <row r="5" spans="1:16" ht="36" x14ac:dyDescent="0.25">
      <c r="A5" s="96" t="s">
        <v>0</v>
      </c>
      <c r="B5" s="105" t="s">
        <v>1</v>
      </c>
      <c r="C5" s="106"/>
      <c r="D5" s="60" t="s">
        <v>3</v>
      </c>
      <c r="E5" s="60" t="s">
        <v>171</v>
      </c>
      <c r="F5" s="60" t="s">
        <v>170</v>
      </c>
      <c r="G5" s="60" t="s">
        <v>174</v>
      </c>
      <c r="H5" s="60" t="s">
        <v>175</v>
      </c>
      <c r="I5" s="60" t="s">
        <v>179</v>
      </c>
      <c r="J5" s="60" t="s">
        <v>180</v>
      </c>
      <c r="K5" s="60" t="s">
        <v>181</v>
      </c>
      <c r="L5" s="60" t="s">
        <v>182</v>
      </c>
      <c r="M5" s="60" t="s">
        <v>183</v>
      </c>
      <c r="N5" s="60" t="s">
        <v>184</v>
      </c>
      <c r="O5" s="60" t="s">
        <v>118</v>
      </c>
      <c r="P5" s="19"/>
    </row>
    <row r="6" spans="1:16" ht="29.25" customHeight="1" x14ac:dyDescent="0.25">
      <c r="A6" s="61">
        <v>1</v>
      </c>
      <c r="B6" s="100" t="s">
        <v>5</v>
      </c>
      <c r="C6" s="101"/>
      <c r="D6" s="61" t="s">
        <v>6</v>
      </c>
      <c r="E6" s="61">
        <f>'WS-OPCY 19'!R20</f>
        <v>320</v>
      </c>
      <c r="F6" s="90">
        <f>'WS-OPCY 19'!T21</f>
        <v>0</v>
      </c>
      <c r="G6" s="61"/>
      <c r="H6" s="62">
        <v>0</v>
      </c>
      <c r="I6" s="61"/>
      <c r="J6" s="62">
        <v>0</v>
      </c>
      <c r="K6" s="61"/>
      <c r="L6" s="62">
        <v>0</v>
      </c>
      <c r="M6" s="61"/>
      <c r="N6" s="62">
        <v>0</v>
      </c>
      <c r="O6" s="62">
        <f>N6+L6+J6+H6+F6</f>
        <v>0</v>
      </c>
    </row>
    <row r="7" spans="1:16" ht="25.5" customHeight="1" x14ac:dyDescent="0.25">
      <c r="A7" s="61">
        <v>2</v>
      </c>
      <c r="B7" s="104" t="s">
        <v>7</v>
      </c>
      <c r="C7" s="104"/>
      <c r="D7" s="61" t="s">
        <v>6</v>
      </c>
      <c r="E7" s="61">
        <f>'WS-M &amp; T 19'!R43</f>
        <v>828</v>
      </c>
      <c r="F7" s="90">
        <f>'WS-M &amp; T 19'!T44</f>
        <v>0</v>
      </c>
      <c r="G7" s="61"/>
      <c r="H7" s="62">
        <v>0</v>
      </c>
      <c r="I7" s="61"/>
      <c r="J7" s="62">
        <v>0</v>
      </c>
      <c r="K7" s="61"/>
      <c r="L7" s="62">
        <v>0</v>
      </c>
      <c r="M7" s="61"/>
      <c r="N7" s="62">
        <v>0</v>
      </c>
      <c r="O7" s="62">
        <f t="shared" ref="O7:O10" si="0">N7+L7+J7+H7+F7</f>
        <v>0</v>
      </c>
    </row>
    <row r="8" spans="1:16" ht="27.75" customHeight="1" x14ac:dyDescent="0.25">
      <c r="A8" s="61">
        <v>3</v>
      </c>
      <c r="B8" s="104" t="s">
        <v>8</v>
      </c>
      <c r="C8" s="104"/>
      <c r="D8" s="61" t="s">
        <v>6</v>
      </c>
      <c r="E8" s="61">
        <f>'WS-N WH &amp; S WH 19'!R15</f>
        <v>84</v>
      </c>
      <c r="F8" s="90">
        <f>'WS-N WH &amp; S WH 19'!T16</f>
        <v>0</v>
      </c>
      <c r="G8" s="61"/>
      <c r="H8" s="62">
        <v>0</v>
      </c>
      <c r="I8" s="61"/>
      <c r="J8" s="62">
        <v>0</v>
      </c>
      <c r="K8" s="61"/>
      <c r="L8" s="62">
        <v>0</v>
      </c>
      <c r="M8" s="61"/>
      <c r="N8" s="62">
        <v>0</v>
      </c>
      <c r="O8" s="62">
        <f t="shared" si="0"/>
        <v>0</v>
      </c>
    </row>
    <row r="9" spans="1:16" ht="26.25" customHeight="1" x14ac:dyDescent="0.25">
      <c r="A9" s="61">
        <v>4</v>
      </c>
      <c r="B9" s="104" t="s">
        <v>9</v>
      </c>
      <c r="C9" s="104"/>
      <c r="D9" s="61" t="s">
        <v>6</v>
      </c>
      <c r="E9" s="61">
        <f>'WS-N WH &amp; S WH 19'!R25</f>
        <v>48</v>
      </c>
      <c r="F9" s="90">
        <f>'WS-N WH &amp; S WH 19'!T26</f>
        <v>0</v>
      </c>
      <c r="G9" s="61"/>
      <c r="H9" s="62">
        <v>0</v>
      </c>
      <c r="I9" s="61"/>
      <c r="J9" s="62">
        <v>0</v>
      </c>
      <c r="K9" s="61"/>
      <c r="L9" s="62">
        <v>0</v>
      </c>
      <c r="M9" s="61"/>
      <c r="N9" s="62">
        <v>0</v>
      </c>
      <c r="O9" s="62">
        <f t="shared" si="0"/>
        <v>0</v>
      </c>
    </row>
    <row r="10" spans="1:16" ht="26.25" customHeight="1" x14ac:dyDescent="0.25">
      <c r="A10" s="61">
        <v>5</v>
      </c>
      <c r="B10" s="104" t="s">
        <v>10</v>
      </c>
      <c r="C10" s="104"/>
      <c r="D10" s="61" t="s">
        <v>6</v>
      </c>
      <c r="E10" s="61">
        <f>'WK-CS 19'!H10</f>
        <v>24</v>
      </c>
      <c r="F10" s="90">
        <f>'WK-CS 19'!J11</f>
        <v>0</v>
      </c>
      <c r="G10" s="61"/>
      <c r="H10" s="62">
        <v>0</v>
      </c>
      <c r="I10" s="61"/>
      <c r="J10" s="62">
        <v>0</v>
      </c>
      <c r="K10" s="61"/>
      <c r="L10" s="62">
        <v>0</v>
      </c>
      <c r="M10" s="61"/>
      <c r="N10" s="62">
        <v>0</v>
      </c>
      <c r="O10" s="62">
        <f t="shared" si="0"/>
        <v>0</v>
      </c>
    </row>
    <row r="11" spans="1:16" s="69" customFormat="1" ht="24" customHeight="1" x14ac:dyDescent="0.25">
      <c r="A11" s="61"/>
      <c r="B11" s="100"/>
      <c r="C11" s="101"/>
      <c r="D11" s="61"/>
      <c r="E11" s="61">
        <f>SUM(E6:E10)</f>
        <v>1304</v>
      </c>
      <c r="F11" s="62"/>
      <c r="G11" s="61"/>
      <c r="H11" s="62"/>
      <c r="I11" s="61"/>
      <c r="J11" s="62"/>
      <c r="K11" s="61"/>
      <c r="L11" s="62"/>
      <c r="M11" s="61"/>
      <c r="N11" s="62"/>
      <c r="O11" s="62"/>
    </row>
    <row r="12" spans="1:16" ht="24" customHeight="1" x14ac:dyDescent="0.25">
      <c r="A12" s="61">
        <v>6</v>
      </c>
      <c r="B12" s="107" t="s">
        <v>176</v>
      </c>
      <c r="C12" s="107"/>
      <c r="D12" s="75">
        <v>0</v>
      </c>
      <c r="E12" s="61">
        <v>300</v>
      </c>
      <c r="F12" s="62">
        <f>E12*D12</f>
        <v>0</v>
      </c>
      <c r="G12" s="61">
        <v>300</v>
      </c>
      <c r="H12" s="62">
        <v>0</v>
      </c>
      <c r="I12" s="61">
        <v>300</v>
      </c>
      <c r="J12" s="62">
        <v>0</v>
      </c>
      <c r="K12" s="61">
        <v>300</v>
      </c>
      <c r="L12" s="62">
        <v>0</v>
      </c>
      <c r="M12" s="61">
        <v>300</v>
      </c>
      <c r="N12" s="62">
        <v>0</v>
      </c>
      <c r="O12" s="62">
        <f>N12+L12+J12+H12+F12</f>
        <v>0</v>
      </c>
    </row>
    <row r="13" spans="1:16" s="92" customFormat="1" ht="33" customHeight="1" x14ac:dyDescent="0.25">
      <c r="A13" s="61">
        <v>7</v>
      </c>
      <c r="B13" s="107" t="s">
        <v>255</v>
      </c>
      <c r="C13" s="107"/>
      <c r="D13" s="75">
        <v>0</v>
      </c>
      <c r="E13" s="61">
        <v>240</v>
      </c>
      <c r="F13" s="62">
        <f>E13*D13</f>
        <v>0</v>
      </c>
      <c r="G13" s="61">
        <v>240</v>
      </c>
      <c r="H13" s="62">
        <v>0</v>
      </c>
      <c r="I13" s="61">
        <v>240</v>
      </c>
      <c r="J13" s="62">
        <v>0</v>
      </c>
      <c r="K13" s="61">
        <v>240</v>
      </c>
      <c r="L13" s="62">
        <v>0</v>
      </c>
      <c r="M13" s="61">
        <v>240</v>
      </c>
      <c r="N13" s="62">
        <v>0</v>
      </c>
      <c r="O13" s="62">
        <f>N13+L13+J13+H13+F13</f>
        <v>0</v>
      </c>
    </row>
    <row r="14" spans="1:16" ht="31.5" customHeight="1" x14ac:dyDescent="0.25">
      <c r="A14" s="61">
        <v>8</v>
      </c>
      <c r="B14" s="107" t="s">
        <v>256</v>
      </c>
      <c r="C14" s="107"/>
      <c r="D14" s="75">
        <v>0</v>
      </c>
      <c r="E14" s="61">
        <v>100</v>
      </c>
      <c r="F14" s="62">
        <f>E14*D14</f>
        <v>0</v>
      </c>
      <c r="G14" s="61">
        <v>100</v>
      </c>
      <c r="H14" s="62">
        <v>0</v>
      </c>
      <c r="I14" s="61">
        <v>100</v>
      </c>
      <c r="J14" s="62">
        <v>0</v>
      </c>
      <c r="K14" s="61">
        <v>100</v>
      </c>
      <c r="L14" s="62">
        <v>0</v>
      </c>
      <c r="M14" s="61">
        <v>100</v>
      </c>
      <c r="N14" s="62">
        <v>0</v>
      </c>
      <c r="O14" s="62">
        <f>N14+L14+J14+H14+F14</f>
        <v>0</v>
      </c>
    </row>
    <row r="15" spans="1:16" s="92" customFormat="1" ht="30.75" customHeight="1" x14ac:dyDescent="0.25">
      <c r="A15" s="61">
        <v>9</v>
      </c>
      <c r="B15" s="109" t="s">
        <v>257</v>
      </c>
      <c r="C15" s="110"/>
      <c r="D15" s="75" t="s">
        <v>258</v>
      </c>
      <c r="E15" s="61"/>
      <c r="F15" s="62">
        <v>52500</v>
      </c>
      <c r="G15" s="63"/>
      <c r="H15" s="62">
        <v>52500</v>
      </c>
      <c r="I15" s="93"/>
      <c r="J15" s="62">
        <v>52500</v>
      </c>
      <c r="K15" s="61"/>
      <c r="L15" s="62">
        <v>52500</v>
      </c>
      <c r="M15" s="61"/>
      <c r="N15" s="62">
        <v>52500</v>
      </c>
      <c r="O15" s="62">
        <f>SUM(F15:N15)</f>
        <v>262500</v>
      </c>
    </row>
    <row r="16" spans="1:16" s="32" customFormat="1" ht="31.5" customHeight="1" x14ac:dyDescent="0.25">
      <c r="A16" s="61">
        <v>10</v>
      </c>
      <c r="B16" s="107" t="s">
        <v>192</v>
      </c>
      <c r="C16" s="107"/>
      <c r="D16" s="61" t="s">
        <v>11</v>
      </c>
      <c r="E16" s="63" t="s">
        <v>168</v>
      </c>
      <c r="F16" s="62">
        <v>55000</v>
      </c>
      <c r="G16" s="63" t="s">
        <v>168</v>
      </c>
      <c r="H16" s="62">
        <v>55000</v>
      </c>
      <c r="I16" s="63" t="s">
        <v>168</v>
      </c>
      <c r="J16" s="62">
        <v>55000</v>
      </c>
      <c r="K16" s="63" t="s">
        <v>168</v>
      </c>
      <c r="L16" s="62">
        <v>55000</v>
      </c>
      <c r="M16" s="63" t="s">
        <v>168</v>
      </c>
      <c r="N16" s="62">
        <v>55000</v>
      </c>
      <c r="O16" s="62">
        <f>N16+L16+J16+H16+F16</f>
        <v>275000</v>
      </c>
    </row>
    <row r="17" spans="1:15" ht="25.5" customHeight="1" x14ac:dyDescent="0.25">
      <c r="A17" s="61">
        <v>11</v>
      </c>
      <c r="B17" s="107" t="s">
        <v>185</v>
      </c>
      <c r="C17" s="107"/>
      <c r="D17" s="61" t="s">
        <v>168</v>
      </c>
      <c r="E17" s="63">
        <f>E11+E12+E14</f>
        <v>1704</v>
      </c>
      <c r="F17" s="62">
        <f>F16+F14+F12+F10+F9+F8+F7+F6</f>
        <v>55000</v>
      </c>
      <c r="G17" s="63">
        <f>SUM(G6:G16)</f>
        <v>640</v>
      </c>
      <c r="H17" s="62">
        <f>H16+H14+H12+H10+H9+H8+H7+H6</f>
        <v>55000</v>
      </c>
      <c r="I17" s="63">
        <f>SUM(I6:I16)</f>
        <v>640</v>
      </c>
      <c r="J17" s="62">
        <f>J16+J14+J12+J10+J9+J8+J7+J6</f>
        <v>55000</v>
      </c>
      <c r="K17" s="63">
        <f>SUM(K6:K16)</f>
        <v>640</v>
      </c>
      <c r="L17" s="62">
        <f>L16+L14+L12+L10+L9+L8+L7+L6</f>
        <v>55000</v>
      </c>
      <c r="M17" s="63">
        <f>SUM(M6:M16)</f>
        <v>640</v>
      </c>
      <c r="N17" s="62">
        <f>N16+N14+N12+N10+N9+N8+N7+N6</f>
        <v>55000</v>
      </c>
      <c r="O17" s="62">
        <f>N17+L17+J17+H17+F17</f>
        <v>275000</v>
      </c>
    </row>
    <row r="18" spans="1:15" ht="47.45" customHeight="1" x14ac:dyDescent="0.25">
      <c r="A18" s="61">
        <v>12</v>
      </c>
      <c r="B18" s="107" t="s">
        <v>208</v>
      </c>
      <c r="C18" s="107"/>
      <c r="D18" s="61">
        <v>2080</v>
      </c>
      <c r="E18" s="61">
        <f>E11</f>
        <v>1304</v>
      </c>
      <c r="F18" s="62">
        <v>0</v>
      </c>
      <c r="G18" s="63">
        <f>E18</f>
        <v>1304</v>
      </c>
      <c r="H18" s="62">
        <v>0</v>
      </c>
      <c r="I18" s="63">
        <f>E18</f>
        <v>1304</v>
      </c>
      <c r="J18" s="62">
        <v>0</v>
      </c>
      <c r="K18" s="63">
        <f>E18</f>
        <v>1304</v>
      </c>
      <c r="L18" s="62">
        <v>0</v>
      </c>
      <c r="M18" s="63">
        <f>E18</f>
        <v>1304</v>
      </c>
      <c r="N18" s="62">
        <v>0</v>
      </c>
      <c r="O18" s="62">
        <f>F18+H18+J18+L18+N18</f>
        <v>0</v>
      </c>
    </row>
    <row r="19" spans="1:15" x14ac:dyDescent="0.25">
      <c r="A19" s="112"/>
      <c r="B19" s="112"/>
      <c r="C19" s="112"/>
      <c r="D19" s="112"/>
      <c r="E19" s="112"/>
      <c r="F19" s="112"/>
      <c r="G19" s="112"/>
      <c r="H19" s="112"/>
      <c r="I19" s="112"/>
      <c r="J19" s="112"/>
      <c r="K19" s="112"/>
      <c r="L19" s="112"/>
      <c r="M19" s="112"/>
      <c r="N19" s="112"/>
      <c r="O19" s="61"/>
    </row>
    <row r="20" spans="1:15" s="32" customFormat="1" ht="20.25" customHeight="1" x14ac:dyDescent="0.25">
      <c r="A20" s="59"/>
      <c r="B20" s="108" t="s">
        <v>209</v>
      </c>
      <c r="C20" s="108"/>
      <c r="D20" s="108"/>
      <c r="E20" s="108"/>
      <c r="F20" s="108"/>
      <c r="G20" s="108"/>
      <c r="H20" s="108"/>
      <c r="I20" s="108"/>
      <c r="J20" s="108"/>
      <c r="K20" s="108"/>
      <c r="L20" s="108"/>
      <c r="M20" s="108"/>
      <c r="N20" s="108"/>
      <c r="O20" s="64">
        <v>107500</v>
      </c>
    </row>
    <row r="21" spans="1:15" s="32" customFormat="1" ht="20.25" customHeight="1" x14ac:dyDescent="0.25">
      <c r="A21" s="59"/>
      <c r="B21" s="108" t="s">
        <v>210</v>
      </c>
      <c r="C21" s="108"/>
      <c r="D21" s="108"/>
      <c r="E21" s="108"/>
      <c r="F21" s="108"/>
      <c r="G21" s="108"/>
      <c r="H21" s="108"/>
      <c r="I21" s="108"/>
      <c r="J21" s="108"/>
      <c r="K21" s="108"/>
      <c r="L21" s="108"/>
      <c r="M21" s="108"/>
      <c r="N21" s="108"/>
      <c r="O21" s="64">
        <v>107500</v>
      </c>
    </row>
    <row r="22" spans="1:15" x14ac:dyDescent="0.25">
      <c r="A22" s="59"/>
      <c r="B22" s="108" t="s">
        <v>211</v>
      </c>
      <c r="C22" s="108"/>
      <c r="D22" s="108"/>
      <c r="E22" s="108"/>
      <c r="F22" s="108"/>
      <c r="G22" s="108"/>
      <c r="H22" s="108"/>
      <c r="I22" s="108"/>
      <c r="J22" s="108"/>
      <c r="K22" s="108"/>
      <c r="L22" s="108"/>
      <c r="M22" s="108"/>
      <c r="N22" s="108"/>
      <c r="O22" s="64">
        <v>107500</v>
      </c>
    </row>
    <row r="23" spans="1:15" ht="19.5" customHeight="1" x14ac:dyDescent="0.25">
      <c r="A23" s="59"/>
      <c r="B23" s="108" t="s">
        <v>177</v>
      </c>
      <c r="C23" s="108"/>
      <c r="D23" s="108"/>
      <c r="E23" s="108"/>
      <c r="F23" s="108"/>
      <c r="G23" s="108"/>
      <c r="H23" s="108"/>
      <c r="I23" s="108"/>
      <c r="J23" s="108"/>
      <c r="K23" s="108"/>
      <c r="L23" s="108"/>
      <c r="M23" s="108"/>
      <c r="N23" s="108"/>
      <c r="O23" s="64">
        <v>107500</v>
      </c>
    </row>
    <row r="24" spans="1:15" ht="21.75" customHeight="1" x14ac:dyDescent="0.25">
      <c r="A24" s="59"/>
      <c r="B24" s="108" t="s">
        <v>178</v>
      </c>
      <c r="C24" s="108"/>
      <c r="D24" s="108"/>
      <c r="E24" s="108"/>
      <c r="F24" s="108"/>
      <c r="G24" s="108"/>
      <c r="H24" s="108"/>
      <c r="I24" s="108"/>
      <c r="J24" s="108"/>
      <c r="K24" s="108"/>
      <c r="L24" s="108"/>
      <c r="M24" s="108"/>
      <c r="N24" s="108"/>
      <c r="O24" s="64">
        <v>107500</v>
      </c>
    </row>
    <row r="25" spans="1:15" ht="19.5" customHeight="1" x14ac:dyDescent="0.25">
      <c r="A25" s="59"/>
      <c r="B25" s="108" t="s">
        <v>12</v>
      </c>
      <c r="C25" s="108"/>
      <c r="D25" s="108"/>
      <c r="E25" s="108"/>
      <c r="F25" s="108"/>
      <c r="G25" s="108"/>
      <c r="H25" s="108"/>
      <c r="I25" s="108"/>
      <c r="J25" s="108"/>
      <c r="K25" s="108"/>
      <c r="L25" s="108"/>
      <c r="M25" s="108"/>
      <c r="N25" s="108"/>
      <c r="O25" s="65">
        <f>SUM(O20:O24)</f>
        <v>537500</v>
      </c>
    </row>
    <row r="26" spans="1:15" x14ac:dyDescent="0.25">
      <c r="A26" s="111"/>
      <c r="B26" s="113"/>
      <c r="C26" s="113"/>
      <c r="D26" s="113"/>
      <c r="E26" s="113"/>
      <c r="F26" s="113"/>
      <c r="G26" s="113"/>
      <c r="H26" s="113"/>
      <c r="I26" s="113"/>
      <c r="J26" s="113"/>
      <c r="K26" s="113"/>
      <c r="L26" s="113"/>
      <c r="M26" s="113"/>
      <c r="N26" s="113"/>
      <c r="O26" s="113"/>
    </row>
    <row r="27" spans="1:15" x14ac:dyDescent="0.25">
      <c r="A27" s="111" t="s">
        <v>172</v>
      </c>
      <c r="B27" s="111"/>
      <c r="C27" s="111"/>
      <c r="D27" s="111"/>
      <c r="E27" s="111"/>
      <c r="F27" s="111"/>
      <c r="G27" s="111"/>
      <c r="H27" s="111"/>
      <c r="I27" s="111"/>
      <c r="J27" s="111"/>
      <c r="K27" s="111"/>
      <c r="L27" s="111"/>
      <c r="M27" s="111"/>
      <c r="N27" s="111"/>
      <c r="O27" s="111"/>
    </row>
    <row r="28" spans="1:15" x14ac:dyDescent="0.25">
      <c r="A28" s="111" t="s">
        <v>173</v>
      </c>
      <c r="B28" s="111"/>
      <c r="C28" s="111"/>
      <c r="D28" s="111"/>
      <c r="E28" s="111"/>
      <c r="F28" s="111"/>
      <c r="G28" s="111"/>
      <c r="H28" s="111"/>
      <c r="I28" s="111"/>
      <c r="J28" s="111"/>
      <c r="K28" s="111"/>
      <c r="L28" s="111"/>
      <c r="M28" s="111"/>
      <c r="N28" s="111"/>
      <c r="O28" s="111"/>
    </row>
  </sheetData>
  <mergeCells count="28">
    <mergeCell ref="A27:O27"/>
    <mergeCell ref="A28:O28"/>
    <mergeCell ref="A19:N19"/>
    <mergeCell ref="A26:O26"/>
    <mergeCell ref="B25:N25"/>
    <mergeCell ref="B23:N23"/>
    <mergeCell ref="B24:N24"/>
    <mergeCell ref="B22:N22"/>
    <mergeCell ref="B12:C12"/>
    <mergeCell ref="B14:C14"/>
    <mergeCell ref="B17:C17"/>
    <mergeCell ref="B20:N20"/>
    <mergeCell ref="B21:N21"/>
    <mergeCell ref="B16:C16"/>
    <mergeCell ref="B18:C18"/>
    <mergeCell ref="B13:C13"/>
    <mergeCell ref="B15:C15"/>
    <mergeCell ref="B11:C11"/>
    <mergeCell ref="A1:O1"/>
    <mergeCell ref="A3:O3"/>
    <mergeCell ref="A2:O2"/>
    <mergeCell ref="B9:C9"/>
    <mergeCell ref="B10:C10"/>
    <mergeCell ref="A4:O4"/>
    <mergeCell ref="B7:C7"/>
    <mergeCell ref="B8:C8"/>
    <mergeCell ref="B5:C5"/>
    <mergeCell ref="B6:C6"/>
  </mergeCells>
  <printOptions horizontalCentered="1" gridLines="1"/>
  <pageMargins left="0.7" right="0.7" top="0.75" bottom="0.75" header="0.3" footer="0.3"/>
  <pageSetup scale="69" fitToHeight="0" orientation="landscape" r:id="rId1"/>
  <headerFooter>
    <oddFooter>&amp;R&amp;8Page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BreakPreview" zoomScaleNormal="100" zoomScaleSheetLayoutView="100" workbookViewId="0">
      <selection sqref="A1:T1"/>
    </sheetView>
  </sheetViews>
  <sheetFormatPr defaultColWidth="9.140625" defaultRowHeight="15" x14ac:dyDescent="0.25"/>
  <cols>
    <col min="1" max="1" width="8.7109375" style="1" bestFit="1" customWidth="1"/>
    <col min="2" max="2" width="16.28515625" style="1" bestFit="1" customWidth="1"/>
    <col min="3" max="3" width="12.85546875" style="70" bestFit="1" customWidth="1"/>
    <col min="4" max="4" width="12.85546875" style="86" customWidth="1"/>
    <col min="5" max="5" width="10.42578125" style="12" bestFit="1" customWidth="1"/>
    <col min="6" max="6" width="6.5703125" style="34" customWidth="1"/>
    <col min="7" max="7" width="6.85546875" style="34" customWidth="1"/>
    <col min="8" max="8" width="7.5703125" style="34" customWidth="1"/>
    <col min="9" max="9" width="8.140625" style="34" customWidth="1"/>
    <col min="10" max="10" width="10" style="34" customWidth="1"/>
    <col min="11" max="11" width="8.7109375" style="34" customWidth="1"/>
    <col min="12" max="12" width="9.7109375" style="34" customWidth="1"/>
    <col min="13" max="13" width="9" style="34" customWidth="1"/>
    <col min="14" max="14" width="8.85546875" style="34" customWidth="1"/>
    <col min="15" max="15" width="9.28515625" style="34" customWidth="1"/>
    <col min="16" max="16" width="8.42578125" style="34" customWidth="1"/>
    <col min="17" max="17" width="8.140625" style="34" customWidth="1"/>
    <col min="18" max="18" width="11" style="34" customWidth="1"/>
    <col min="19" max="19" width="13.28515625" style="12" customWidth="1"/>
    <col min="20" max="20" width="9.85546875" style="1" bestFit="1" customWidth="1"/>
    <col min="21" max="16384" width="9.140625" style="1"/>
  </cols>
  <sheetData>
    <row r="1" spans="1:20" ht="27.75" customHeight="1" x14ac:dyDescent="0.25">
      <c r="A1" s="114" t="s">
        <v>263</v>
      </c>
      <c r="B1" s="115"/>
      <c r="C1" s="115"/>
      <c r="D1" s="115"/>
      <c r="E1" s="115"/>
      <c r="F1" s="115"/>
      <c r="G1" s="115"/>
      <c r="H1" s="115"/>
      <c r="I1" s="115"/>
      <c r="J1" s="115"/>
      <c r="K1" s="115"/>
      <c r="L1" s="115"/>
      <c r="M1" s="115"/>
      <c r="N1" s="115"/>
      <c r="O1" s="115"/>
      <c r="P1" s="115"/>
      <c r="Q1" s="115"/>
      <c r="R1" s="115"/>
      <c r="S1" s="115"/>
      <c r="T1" s="115"/>
    </row>
    <row r="2" spans="1:20" ht="15.75" thickBot="1" x14ac:dyDescent="0.3">
      <c r="A2" s="118" t="s">
        <v>260</v>
      </c>
      <c r="B2" s="118"/>
      <c r="C2" s="118"/>
      <c r="D2" s="118"/>
      <c r="E2" s="118"/>
      <c r="F2" s="118"/>
      <c r="G2" s="118"/>
      <c r="H2" s="118"/>
      <c r="I2" s="118"/>
      <c r="J2" s="118"/>
      <c r="K2" s="118"/>
      <c r="L2" s="118"/>
      <c r="M2" s="118"/>
      <c r="N2" s="118"/>
      <c r="O2" s="118"/>
      <c r="P2" s="118"/>
      <c r="Q2" s="118"/>
      <c r="R2" s="46"/>
      <c r="S2" s="46"/>
      <c r="T2" s="47"/>
    </row>
    <row r="3" spans="1:20" ht="26.25" thickBot="1" x14ac:dyDescent="0.3">
      <c r="A3" s="48" t="s">
        <v>1</v>
      </c>
      <c r="B3" s="48" t="s">
        <v>2</v>
      </c>
      <c r="C3" s="49" t="s">
        <v>120</v>
      </c>
      <c r="D3" s="49" t="s">
        <v>214</v>
      </c>
      <c r="E3" s="49" t="s">
        <v>14</v>
      </c>
      <c r="F3" s="123" t="s">
        <v>212</v>
      </c>
      <c r="G3" s="124"/>
      <c r="H3" s="124"/>
      <c r="I3" s="124"/>
      <c r="J3" s="124"/>
      <c r="K3" s="124"/>
      <c r="L3" s="124"/>
      <c r="M3" s="124"/>
      <c r="N3" s="124"/>
      <c r="O3" s="124"/>
      <c r="P3" s="124"/>
      <c r="Q3" s="125"/>
      <c r="R3" s="49" t="s">
        <v>17</v>
      </c>
      <c r="S3" s="49" t="s">
        <v>18</v>
      </c>
      <c r="T3" s="48" t="s">
        <v>4</v>
      </c>
    </row>
    <row r="4" spans="1:20" ht="24.75" customHeight="1" thickBot="1" x14ac:dyDescent="0.3">
      <c r="A4" s="119" t="s">
        <v>5</v>
      </c>
      <c r="B4" s="120"/>
      <c r="C4" s="49"/>
      <c r="D4" s="49"/>
      <c r="E4" s="49"/>
      <c r="F4" s="67" t="s">
        <v>140</v>
      </c>
      <c r="G4" s="67" t="s">
        <v>141</v>
      </c>
      <c r="H4" s="67" t="s">
        <v>142</v>
      </c>
      <c r="I4" s="67" t="s">
        <v>143</v>
      </c>
      <c r="J4" s="67" t="s">
        <v>144</v>
      </c>
      <c r="K4" s="67" t="s">
        <v>145</v>
      </c>
      <c r="L4" s="67" t="s">
        <v>146</v>
      </c>
      <c r="M4" s="67" t="s">
        <v>147</v>
      </c>
      <c r="N4" s="67" t="s">
        <v>148</v>
      </c>
      <c r="O4" s="67" t="s">
        <v>149</v>
      </c>
      <c r="P4" s="67" t="s">
        <v>150</v>
      </c>
      <c r="Q4" s="67" t="s">
        <v>151</v>
      </c>
      <c r="R4" s="49"/>
      <c r="S4" s="49"/>
      <c r="T4" s="48"/>
    </row>
    <row r="5" spans="1:20" ht="28.5" customHeight="1" thickBot="1" x14ac:dyDescent="0.3">
      <c r="A5" s="48" t="s">
        <v>19</v>
      </c>
      <c r="B5" s="48" t="s">
        <v>20</v>
      </c>
      <c r="C5" s="49" t="s">
        <v>21</v>
      </c>
      <c r="D5" s="49"/>
      <c r="E5" s="49" t="s">
        <v>22</v>
      </c>
      <c r="F5" s="49">
        <v>2</v>
      </c>
      <c r="G5" s="49">
        <v>2</v>
      </c>
      <c r="H5" s="49">
        <v>2</v>
      </c>
      <c r="I5" s="49">
        <v>2</v>
      </c>
      <c r="J5" s="49">
        <v>2</v>
      </c>
      <c r="K5" s="49">
        <v>2</v>
      </c>
      <c r="L5" s="49">
        <v>1</v>
      </c>
      <c r="M5" s="49">
        <v>1</v>
      </c>
      <c r="N5" s="49">
        <v>1</v>
      </c>
      <c r="O5" s="49">
        <v>1</v>
      </c>
      <c r="P5" s="49">
        <v>2</v>
      </c>
      <c r="Q5" s="49">
        <v>2</v>
      </c>
      <c r="R5" s="49">
        <f>SUM(F5:Q5)</f>
        <v>20</v>
      </c>
      <c r="S5" s="50"/>
      <c r="T5" s="51">
        <f>SUM(S5*12)</f>
        <v>0</v>
      </c>
    </row>
    <row r="6" spans="1:20" ht="26.25" customHeight="1" thickBot="1" x14ac:dyDescent="0.3">
      <c r="A6" s="48" t="s">
        <v>19</v>
      </c>
      <c r="B6" s="48" t="s">
        <v>20</v>
      </c>
      <c r="C6" s="49" t="s">
        <v>23</v>
      </c>
      <c r="D6" s="49"/>
      <c r="E6" s="49" t="s">
        <v>24</v>
      </c>
      <c r="F6" s="49">
        <v>2</v>
      </c>
      <c r="G6" s="49">
        <v>2</v>
      </c>
      <c r="H6" s="49">
        <v>2</v>
      </c>
      <c r="I6" s="49">
        <v>2</v>
      </c>
      <c r="J6" s="49">
        <v>2</v>
      </c>
      <c r="K6" s="49">
        <v>2</v>
      </c>
      <c r="L6" s="49">
        <v>1</v>
      </c>
      <c r="M6" s="49">
        <v>1</v>
      </c>
      <c r="N6" s="49">
        <v>1</v>
      </c>
      <c r="O6" s="49">
        <v>1</v>
      </c>
      <c r="P6" s="49">
        <v>2</v>
      </c>
      <c r="Q6" s="49">
        <v>2</v>
      </c>
      <c r="R6" s="49">
        <f t="shared" ref="R6:R18" si="0">SUM(F6:Q6)</f>
        <v>20</v>
      </c>
      <c r="S6" s="50"/>
      <c r="T6" s="51">
        <f t="shared" ref="T6:T9" si="1">SUM(S6*12)</f>
        <v>0</v>
      </c>
    </row>
    <row r="7" spans="1:20" ht="22.5" customHeight="1" thickBot="1" x14ac:dyDescent="0.3">
      <c r="A7" s="48" t="s">
        <v>19</v>
      </c>
      <c r="B7" s="48" t="s">
        <v>20</v>
      </c>
      <c r="C7" s="49" t="s">
        <v>25</v>
      </c>
      <c r="D7" s="49"/>
      <c r="E7" s="49" t="s">
        <v>26</v>
      </c>
      <c r="F7" s="49">
        <v>2</v>
      </c>
      <c r="G7" s="49">
        <v>2</v>
      </c>
      <c r="H7" s="49">
        <v>2</v>
      </c>
      <c r="I7" s="49">
        <v>2</v>
      </c>
      <c r="J7" s="49">
        <v>2</v>
      </c>
      <c r="K7" s="49">
        <v>2</v>
      </c>
      <c r="L7" s="49">
        <v>1</v>
      </c>
      <c r="M7" s="49">
        <v>1</v>
      </c>
      <c r="N7" s="49">
        <v>1</v>
      </c>
      <c r="O7" s="49">
        <v>1</v>
      </c>
      <c r="P7" s="49">
        <v>2</v>
      </c>
      <c r="Q7" s="49">
        <v>2</v>
      </c>
      <c r="R7" s="49">
        <f t="shared" si="0"/>
        <v>20</v>
      </c>
      <c r="S7" s="50"/>
      <c r="T7" s="51">
        <f t="shared" si="1"/>
        <v>0</v>
      </c>
    </row>
    <row r="8" spans="1:20" ht="28.5" customHeight="1" thickBot="1" x14ac:dyDescent="0.3">
      <c r="A8" s="48" t="s">
        <v>19</v>
      </c>
      <c r="B8" s="48" t="s">
        <v>20</v>
      </c>
      <c r="C8" s="49" t="s">
        <v>27</v>
      </c>
      <c r="D8" s="49"/>
      <c r="E8" s="49" t="s">
        <v>28</v>
      </c>
      <c r="F8" s="49">
        <v>2</v>
      </c>
      <c r="G8" s="49">
        <v>2</v>
      </c>
      <c r="H8" s="49">
        <v>2</v>
      </c>
      <c r="I8" s="49">
        <v>2</v>
      </c>
      <c r="J8" s="49">
        <v>2</v>
      </c>
      <c r="K8" s="49">
        <v>2</v>
      </c>
      <c r="L8" s="49">
        <v>1</v>
      </c>
      <c r="M8" s="49">
        <v>1</v>
      </c>
      <c r="N8" s="49">
        <v>1</v>
      </c>
      <c r="O8" s="49">
        <v>1</v>
      </c>
      <c r="P8" s="49">
        <v>2</v>
      </c>
      <c r="Q8" s="49">
        <v>2</v>
      </c>
      <c r="R8" s="49">
        <f t="shared" si="0"/>
        <v>20</v>
      </c>
      <c r="S8" s="50"/>
      <c r="T8" s="51">
        <f t="shared" si="1"/>
        <v>0</v>
      </c>
    </row>
    <row r="9" spans="1:20" ht="30" customHeight="1" thickBot="1" x14ac:dyDescent="0.3">
      <c r="A9" s="48" t="s">
        <v>19</v>
      </c>
      <c r="B9" s="48" t="s">
        <v>20</v>
      </c>
      <c r="C9" s="49" t="s">
        <v>121</v>
      </c>
      <c r="D9" s="49"/>
      <c r="E9" s="49"/>
      <c r="F9" s="49">
        <v>2</v>
      </c>
      <c r="G9" s="49">
        <v>2</v>
      </c>
      <c r="H9" s="49">
        <v>2</v>
      </c>
      <c r="I9" s="49">
        <v>2</v>
      </c>
      <c r="J9" s="49">
        <v>2</v>
      </c>
      <c r="K9" s="49">
        <v>2</v>
      </c>
      <c r="L9" s="49">
        <v>1</v>
      </c>
      <c r="M9" s="49">
        <v>1</v>
      </c>
      <c r="N9" s="49">
        <v>1</v>
      </c>
      <c r="O9" s="49">
        <v>1</v>
      </c>
      <c r="P9" s="49">
        <v>2</v>
      </c>
      <c r="Q9" s="49">
        <v>2</v>
      </c>
      <c r="R9" s="49">
        <f t="shared" si="0"/>
        <v>20</v>
      </c>
      <c r="S9" s="50"/>
      <c r="T9" s="51">
        <f t="shared" si="1"/>
        <v>0</v>
      </c>
    </row>
    <row r="10" spans="1:20" s="30" customFormat="1" ht="29.25" customHeight="1" thickBot="1" x14ac:dyDescent="0.3">
      <c r="A10" s="48" t="s">
        <v>19</v>
      </c>
      <c r="B10" s="48" t="s">
        <v>29</v>
      </c>
      <c r="C10" s="49" t="s">
        <v>30</v>
      </c>
      <c r="D10" s="49"/>
      <c r="E10" s="49" t="s">
        <v>31</v>
      </c>
      <c r="F10" s="49">
        <v>2</v>
      </c>
      <c r="G10" s="49">
        <v>2</v>
      </c>
      <c r="H10" s="49">
        <v>2</v>
      </c>
      <c r="I10" s="49">
        <v>2</v>
      </c>
      <c r="J10" s="49">
        <v>2</v>
      </c>
      <c r="K10" s="49">
        <v>2</v>
      </c>
      <c r="L10" s="49">
        <v>1</v>
      </c>
      <c r="M10" s="49">
        <v>1</v>
      </c>
      <c r="N10" s="49">
        <v>1</v>
      </c>
      <c r="O10" s="49">
        <v>1</v>
      </c>
      <c r="P10" s="49">
        <v>2</v>
      </c>
      <c r="Q10" s="49">
        <v>2</v>
      </c>
      <c r="R10" s="49">
        <f t="shared" si="0"/>
        <v>20</v>
      </c>
      <c r="S10" s="50"/>
      <c r="T10" s="51">
        <f t="shared" ref="T10:T20" si="2">SUM(S10*12)</f>
        <v>0</v>
      </c>
    </row>
    <row r="11" spans="1:20" s="30" customFormat="1" ht="30.75" customHeight="1" thickBot="1" x14ac:dyDescent="0.3">
      <c r="A11" s="48" t="s">
        <v>19</v>
      </c>
      <c r="B11" s="52" t="s">
        <v>138</v>
      </c>
      <c r="C11" s="49" t="s">
        <v>32</v>
      </c>
      <c r="D11" s="49"/>
      <c r="E11" s="49" t="s">
        <v>33</v>
      </c>
      <c r="F11" s="49">
        <v>4</v>
      </c>
      <c r="G11" s="49">
        <v>4</v>
      </c>
      <c r="H11" s="49">
        <v>4</v>
      </c>
      <c r="I11" s="49">
        <v>4</v>
      </c>
      <c r="J11" s="49">
        <v>4</v>
      </c>
      <c r="K11" s="49">
        <v>4</v>
      </c>
      <c r="L11" s="49">
        <v>1</v>
      </c>
      <c r="M11" s="49">
        <v>1</v>
      </c>
      <c r="N11" s="49">
        <v>1</v>
      </c>
      <c r="O11" s="49">
        <v>1</v>
      </c>
      <c r="P11" s="49">
        <v>4</v>
      </c>
      <c r="Q11" s="49">
        <v>4</v>
      </c>
      <c r="R11" s="49">
        <f t="shared" si="0"/>
        <v>36</v>
      </c>
      <c r="S11" s="50"/>
      <c r="T11" s="51">
        <f t="shared" si="2"/>
        <v>0</v>
      </c>
    </row>
    <row r="12" spans="1:20" s="30" customFormat="1" ht="39" customHeight="1" thickBot="1" x14ac:dyDescent="0.3">
      <c r="A12" s="48" t="s">
        <v>19</v>
      </c>
      <c r="B12" s="52" t="s">
        <v>138</v>
      </c>
      <c r="C12" s="49" t="s">
        <v>34</v>
      </c>
      <c r="D12" s="49"/>
      <c r="E12" s="49" t="s">
        <v>35</v>
      </c>
      <c r="F12" s="49">
        <v>4</v>
      </c>
      <c r="G12" s="49">
        <v>4</v>
      </c>
      <c r="H12" s="49">
        <v>4</v>
      </c>
      <c r="I12" s="49">
        <v>4</v>
      </c>
      <c r="J12" s="49">
        <v>4</v>
      </c>
      <c r="K12" s="49">
        <v>4</v>
      </c>
      <c r="L12" s="49">
        <v>1</v>
      </c>
      <c r="M12" s="49">
        <v>1</v>
      </c>
      <c r="N12" s="49">
        <v>1</v>
      </c>
      <c r="O12" s="49">
        <v>1</v>
      </c>
      <c r="P12" s="49">
        <v>4</v>
      </c>
      <c r="Q12" s="49">
        <v>4</v>
      </c>
      <c r="R12" s="49">
        <f t="shared" si="0"/>
        <v>36</v>
      </c>
      <c r="S12" s="50"/>
      <c r="T12" s="51">
        <f t="shared" si="2"/>
        <v>0</v>
      </c>
    </row>
    <row r="13" spans="1:20" s="30" customFormat="1" ht="36.75" customHeight="1" thickBot="1" x14ac:dyDescent="0.3">
      <c r="A13" s="48" t="s">
        <v>19</v>
      </c>
      <c r="B13" s="48" t="s">
        <v>138</v>
      </c>
      <c r="C13" s="49" t="s">
        <v>37</v>
      </c>
      <c r="D13" s="49"/>
      <c r="E13" s="49" t="s">
        <v>36</v>
      </c>
      <c r="F13" s="49">
        <v>4</v>
      </c>
      <c r="G13" s="49">
        <v>4</v>
      </c>
      <c r="H13" s="49">
        <v>4</v>
      </c>
      <c r="I13" s="49">
        <v>4</v>
      </c>
      <c r="J13" s="49">
        <v>4</v>
      </c>
      <c r="K13" s="49">
        <v>4</v>
      </c>
      <c r="L13" s="49">
        <v>1</v>
      </c>
      <c r="M13" s="49">
        <v>1</v>
      </c>
      <c r="N13" s="49">
        <v>1</v>
      </c>
      <c r="O13" s="49">
        <v>1</v>
      </c>
      <c r="P13" s="49">
        <v>4</v>
      </c>
      <c r="Q13" s="49">
        <v>4</v>
      </c>
      <c r="R13" s="49">
        <f t="shared" si="0"/>
        <v>36</v>
      </c>
      <c r="S13" s="50"/>
      <c r="T13" s="51">
        <f t="shared" si="2"/>
        <v>0</v>
      </c>
    </row>
    <row r="14" spans="1:20" s="30" customFormat="1" ht="37.5" customHeight="1" thickBot="1" x14ac:dyDescent="0.3">
      <c r="A14" s="48" t="s">
        <v>19</v>
      </c>
      <c r="B14" s="48" t="s">
        <v>138</v>
      </c>
      <c r="C14" s="49" t="s">
        <v>38</v>
      </c>
      <c r="D14" s="49"/>
      <c r="E14" s="49" t="s">
        <v>39</v>
      </c>
      <c r="F14" s="49">
        <v>4</v>
      </c>
      <c r="G14" s="49">
        <v>4</v>
      </c>
      <c r="H14" s="49">
        <v>4</v>
      </c>
      <c r="I14" s="49">
        <v>4</v>
      </c>
      <c r="J14" s="49">
        <v>4</v>
      </c>
      <c r="K14" s="49">
        <v>4</v>
      </c>
      <c r="L14" s="49">
        <v>1</v>
      </c>
      <c r="M14" s="49">
        <v>1</v>
      </c>
      <c r="N14" s="49">
        <v>1</v>
      </c>
      <c r="O14" s="49">
        <v>1</v>
      </c>
      <c r="P14" s="49">
        <v>4</v>
      </c>
      <c r="Q14" s="49">
        <v>4</v>
      </c>
      <c r="R14" s="49">
        <f t="shared" si="0"/>
        <v>36</v>
      </c>
      <c r="S14" s="50"/>
      <c r="T14" s="51">
        <f t="shared" si="2"/>
        <v>0</v>
      </c>
    </row>
    <row r="15" spans="1:20" s="30" customFormat="1" ht="36.75" customHeight="1" thickBot="1" x14ac:dyDescent="0.3">
      <c r="A15" s="48" t="s">
        <v>19</v>
      </c>
      <c r="B15" s="48" t="s">
        <v>138</v>
      </c>
      <c r="C15" s="49" t="s">
        <v>40</v>
      </c>
      <c r="D15" s="49"/>
      <c r="E15" s="53" t="s">
        <v>41</v>
      </c>
      <c r="F15" s="49">
        <v>4</v>
      </c>
      <c r="G15" s="49">
        <v>4</v>
      </c>
      <c r="H15" s="49">
        <v>4</v>
      </c>
      <c r="I15" s="49">
        <v>4</v>
      </c>
      <c r="J15" s="49">
        <v>4</v>
      </c>
      <c r="K15" s="49">
        <v>4</v>
      </c>
      <c r="L15" s="49">
        <v>1</v>
      </c>
      <c r="M15" s="49">
        <v>1</v>
      </c>
      <c r="N15" s="49">
        <v>1</v>
      </c>
      <c r="O15" s="49">
        <v>1</v>
      </c>
      <c r="P15" s="49">
        <v>4</v>
      </c>
      <c r="Q15" s="49">
        <v>4</v>
      </c>
      <c r="R15" s="49">
        <f t="shared" si="0"/>
        <v>36</v>
      </c>
      <c r="S15" s="50"/>
      <c r="T15" s="51">
        <f t="shared" si="2"/>
        <v>0</v>
      </c>
    </row>
    <row r="16" spans="1:20" s="30" customFormat="1" ht="29.25" customHeight="1" thickBot="1" x14ac:dyDescent="0.3">
      <c r="A16" s="48" t="s">
        <v>19</v>
      </c>
      <c r="B16" s="48" t="s">
        <v>42</v>
      </c>
      <c r="C16" s="49" t="s">
        <v>43</v>
      </c>
      <c r="D16" s="49"/>
      <c r="E16" s="49" t="s">
        <v>122</v>
      </c>
      <c r="F16" s="49">
        <v>0.5</v>
      </c>
      <c r="G16" s="49">
        <v>0.5</v>
      </c>
      <c r="H16" s="49">
        <v>0.5</v>
      </c>
      <c r="I16" s="49">
        <v>0.5</v>
      </c>
      <c r="J16" s="49">
        <v>0.5</v>
      </c>
      <c r="K16" s="49">
        <v>0.5</v>
      </c>
      <c r="L16" s="49">
        <v>0.25</v>
      </c>
      <c r="M16" s="49">
        <v>0.25</v>
      </c>
      <c r="N16" s="49">
        <v>0.25</v>
      </c>
      <c r="O16" s="49">
        <v>0.25</v>
      </c>
      <c r="P16" s="49">
        <v>0.5</v>
      </c>
      <c r="Q16" s="49">
        <v>0.5</v>
      </c>
      <c r="R16" s="49">
        <f t="shared" si="0"/>
        <v>5</v>
      </c>
      <c r="S16" s="50"/>
      <c r="T16" s="51">
        <f t="shared" si="2"/>
        <v>0</v>
      </c>
    </row>
    <row r="17" spans="1:20" s="30" customFormat="1" ht="35.25" customHeight="1" thickBot="1" x14ac:dyDescent="0.3">
      <c r="A17" s="48" t="s">
        <v>19</v>
      </c>
      <c r="B17" s="48" t="s">
        <v>42</v>
      </c>
      <c r="C17" s="49" t="s">
        <v>44</v>
      </c>
      <c r="D17" s="49"/>
      <c r="E17" s="49" t="s">
        <v>123</v>
      </c>
      <c r="F17" s="49">
        <v>0.5</v>
      </c>
      <c r="G17" s="49">
        <v>0.5</v>
      </c>
      <c r="H17" s="49">
        <v>0.5</v>
      </c>
      <c r="I17" s="49">
        <v>0.5</v>
      </c>
      <c r="J17" s="49">
        <v>0.5</v>
      </c>
      <c r="K17" s="49">
        <v>0.5</v>
      </c>
      <c r="L17" s="49">
        <v>0.25</v>
      </c>
      <c r="M17" s="49">
        <v>0.25</v>
      </c>
      <c r="N17" s="49">
        <v>0.25</v>
      </c>
      <c r="O17" s="49">
        <v>0.25</v>
      </c>
      <c r="P17" s="49">
        <v>0.5</v>
      </c>
      <c r="Q17" s="49">
        <v>0.5</v>
      </c>
      <c r="R17" s="49">
        <f t="shared" si="0"/>
        <v>5</v>
      </c>
      <c r="S17" s="50"/>
      <c r="T17" s="51">
        <f t="shared" si="2"/>
        <v>0</v>
      </c>
    </row>
    <row r="18" spans="1:20" s="30" customFormat="1" ht="37.5" customHeight="1" thickBot="1" x14ac:dyDescent="0.3">
      <c r="A18" s="48" t="s">
        <v>19</v>
      </c>
      <c r="B18" s="48" t="s">
        <v>42</v>
      </c>
      <c r="C18" s="49" t="s">
        <v>124</v>
      </c>
      <c r="D18" s="49"/>
      <c r="E18" s="49" t="s">
        <v>125</v>
      </c>
      <c r="F18" s="49">
        <v>0.5</v>
      </c>
      <c r="G18" s="49">
        <v>0.5</v>
      </c>
      <c r="H18" s="49">
        <v>0.5</v>
      </c>
      <c r="I18" s="49">
        <v>0.5</v>
      </c>
      <c r="J18" s="49">
        <v>0.5</v>
      </c>
      <c r="K18" s="49">
        <v>0.5</v>
      </c>
      <c r="L18" s="49">
        <v>0.25</v>
      </c>
      <c r="M18" s="49">
        <v>0.25</v>
      </c>
      <c r="N18" s="49">
        <v>0.25</v>
      </c>
      <c r="O18" s="49">
        <v>0.25</v>
      </c>
      <c r="P18" s="49">
        <v>0.5</v>
      </c>
      <c r="Q18" s="49">
        <v>0.5</v>
      </c>
      <c r="R18" s="49">
        <f t="shared" si="0"/>
        <v>5</v>
      </c>
      <c r="S18" s="50"/>
      <c r="T18" s="51">
        <f t="shared" si="2"/>
        <v>0</v>
      </c>
    </row>
    <row r="19" spans="1:20" s="35" customFormat="1" ht="33.75" customHeight="1" thickBot="1" x14ac:dyDescent="0.3">
      <c r="A19" s="48" t="s">
        <v>19</v>
      </c>
      <c r="B19" s="48" t="s">
        <v>42</v>
      </c>
      <c r="C19" s="49" t="s">
        <v>126</v>
      </c>
      <c r="D19" s="49"/>
      <c r="E19" s="49" t="s">
        <v>127</v>
      </c>
      <c r="F19" s="49">
        <v>0.5</v>
      </c>
      <c r="G19" s="49">
        <v>0.5</v>
      </c>
      <c r="H19" s="49">
        <v>0.5</v>
      </c>
      <c r="I19" s="49">
        <v>0.5</v>
      </c>
      <c r="J19" s="49">
        <v>0.5</v>
      </c>
      <c r="K19" s="49">
        <v>0.5</v>
      </c>
      <c r="L19" s="49">
        <v>0.25</v>
      </c>
      <c r="M19" s="49">
        <v>0.25</v>
      </c>
      <c r="N19" s="49">
        <v>0.25</v>
      </c>
      <c r="O19" s="49">
        <v>0.25</v>
      </c>
      <c r="P19" s="49">
        <v>0.5</v>
      </c>
      <c r="Q19" s="49">
        <v>0.5</v>
      </c>
      <c r="R19" s="49">
        <f>SUM(F19:Q19)</f>
        <v>5</v>
      </c>
      <c r="S19" s="50"/>
      <c r="T19" s="51"/>
    </row>
    <row r="20" spans="1:20" s="30" customFormat="1" ht="30.75" thickBot="1" x14ac:dyDescent="0.3">
      <c r="C20" s="70" t="s">
        <v>169</v>
      </c>
      <c r="D20" s="86"/>
      <c r="F20" s="34">
        <f>SUM(F5:F19)</f>
        <v>34</v>
      </c>
      <c r="G20" s="34">
        <f t="shared" ref="G20:R20" si="3">SUM(G5:G19)</f>
        <v>34</v>
      </c>
      <c r="H20" s="34">
        <f t="shared" si="3"/>
        <v>34</v>
      </c>
      <c r="I20" s="34">
        <f t="shared" si="3"/>
        <v>34</v>
      </c>
      <c r="J20" s="34">
        <f t="shared" si="3"/>
        <v>34</v>
      </c>
      <c r="K20" s="34">
        <f t="shared" si="3"/>
        <v>34</v>
      </c>
      <c r="L20" s="34">
        <f t="shared" si="3"/>
        <v>12</v>
      </c>
      <c r="M20" s="34">
        <f t="shared" si="3"/>
        <v>12</v>
      </c>
      <c r="N20" s="34">
        <f t="shared" si="3"/>
        <v>12</v>
      </c>
      <c r="O20" s="34">
        <f t="shared" si="3"/>
        <v>12</v>
      </c>
      <c r="P20" s="34">
        <f t="shared" si="3"/>
        <v>34</v>
      </c>
      <c r="Q20" s="34">
        <f t="shared" si="3"/>
        <v>34</v>
      </c>
      <c r="R20" s="34">
        <f t="shared" si="3"/>
        <v>320</v>
      </c>
      <c r="S20" s="50"/>
      <c r="T20" s="51">
        <f t="shared" si="2"/>
        <v>0</v>
      </c>
    </row>
    <row r="21" spans="1:20" ht="30.75" customHeight="1" thickBot="1" x14ac:dyDescent="0.3">
      <c r="A21" s="121" t="s">
        <v>45</v>
      </c>
      <c r="B21" s="122"/>
      <c r="C21" s="122"/>
      <c r="D21" s="122"/>
      <c r="E21" s="122"/>
      <c r="F21" s="122"/>
      <c r="G21" s="122"/>
      <c r="H21" s="122"/>
      <c r="I21" s="122"/>
      <c r="J21" s="122"/>
      <c r="K21" s="122"/>
      <c r="L21" s="122"/>
      <c r="M21" s="122"/>
      <c r="N21" s="122"/>
      <c r="O21" s="122"/>
      <c r="P21" s="122"/>
      <c r="Q21" s="122"/>
      <c r="R21" s="122"/>
      <c r="S21" s="13">
        <f>SUM(S5:S20)</f>
        <v>0</v>
      </c>
      <c r="T21" s="11">
        <f>SUM(T5:T20)</f>
        <v>0</v>
      </c>
    </row>
    <row r="23" spans="1:20" ht="36.75" customHeight="1" x14ac:dyDescent="0.25">
      <c r="A23" s="116" t="s">
        <v>136</v>
      </c>
      <c r="B23" s="117"/>
      <c r="C23" s="117"/>
      <c r="D23" s="117"/>
      <c r="E23" s="117"/>
      <c r="F23" s="117"/>
      <c r="G23" s="117"/>
      <c r="H23" s="117"/>
      <c r="I23" s="117"/>
      <c r="J23" s="117"/>
      <c r="K23" s="117"/>
      <c r="L23" s="117"/>
      <c r="M23" s="117"/>
      <c r="N23" s="117"/>
      <c r="O23" s="117"/>
      <c r="P23" s="117"/>
      <c r="Q23" s="117"/>
      <c r="R23" s="117"/>
      <c r="S23" s="117"/>
      <c r="T23" s="117"/>
    </row>
    <row r="24" spans="1:20" ht="48.75" customHeight="1" x14ac:dyDescent="0.25">
      <c r="A24" s="116" t="s">
        <v>137</v>
      </c>
      <c r="B24" s="117"/>
      <c r="C24" s="117"/>
      <c r="D24" s="117"/>
      <c r="E24" s="117"/>
      <c r="F24" s="117"/>
      <c r="G24" s="117"/>
      <c r="H24" s="117"/>
      <c r="I24" s="117"/>
      <c r="J24" s="117"/>
      <c r="K24" s="117"/>
      <c r="L24" s="117"/>
      <c r="M24" s="117"/>
      <c r="N24" s="117"/>
      <c r="O24" s="117"/>
      <c r="P24" s="117"/>
      <c r="Q24" s="117"/>
      <c r="R24" s="117"/>
      <c r="S24" s="117"/>
      <c r="T24" s="117"/>
    </row>
  </sheetData>
  <mergeCells count="7">
    <mergeCell ref="A1:T1"/>
    <mergeCell ref="A24:T24"/>
    <mergeCell ref="A23:T23"/>
    <mergeCell ref="A2:Q2"/>
    <mergeCell ref="A4:B4"/>
    <mergeCell ref="A21:R21"/>
    <mergeCell ref="F3:Q3"/>
  </mergeCells>
  <printOptions horizontalCentered="1"/>
  <pageMargins left="0.7" right="0.7" top="0.75" bottom="0.75" header="0.3" footer="0.3"/>
  <pageSetup scale="62" fitToHeight="0" orientation="landscape" r:id="rId1"/>
  <headerFooter>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view="pageBreakPreview" topLeftCell="A28" zoomScaleNormal="100" zoomScaleSheetLayoutView="100" workbookViewId="0">
      <selection activeCell="A3" sqref="A3:T3"/>
    </sheetView>
  </sheetViews>
  <sheetFormatPr defaultColWidth="9.140625" defaultRowHeight="15" x14ac:dyDescent="0.25"/>
  <cols>
    <col min="1" max="1" width="14.28515625" style="8" customWidth="1"/>
    <col min="2" max="2" width="19.28515625" style="43" customWidth="1"/>
    <col min="3" max="3" width="11.85546875" style="40" customWidth="1"/>
    <col min="4" max="4" width="11.85546875" style="89" customWidth="1"/>
    <col min="5" max="5" width="10.85546875" style="40" customWidth="1"/>
    <col min="6" max="6" width="6.140625" style="41" customWidth="1"/>
    <col min="7" max="7" width="5.140625" style="41" customWidth="1"/>
    <col min="8" max="8" width="5.5703125" style="41" customWidth="1"/>
    <col min="9" max="9" width="7.140625" style="41" customWidth="1"/>
    <col min="10" max="10" width="9.7109375" style="41" customWidth="1"/>
    <col min="11" max="11" width="8.85546875" style="41" customWidth="1"/>
    <col min="12" max="12" width="9.5703125" style="41" customWidth="1"/>
    <col min="13" max="13" width="9.85546875" style="41" customWidth="1"/>
    <col min="14" max="14" width="8.5703125" style="41" customWidth="1"/>
    <col min="15" max="15" width="8.28515625" style="41" customWidth="1"/>
    <col min="16" max="16" width="7.7109375" style="41" customWidth="1"/>
    <col min="17" max="17" width="7.28515625" style="41" customWidth="1"/>
    <col min="18" max="19" width="9.140625" style="8"/>
    <col min="20" max="20" width="12.28515625" style="8" customWidth="1"/>
    <col min="21" max="16384" width="9.140625" style="8"/>
  </cols>
  <sheetData>
    <row r="1" spans="1:20" x14ac:dyDescent="0.25">
      <c r="A1" s="126"/>
      <c r="B1" s="126"/>
      <c r="C1" s="126"/>
      <c r="D1" s="126"/>
      <c r="E1" s="126"/>
      <c r="F1" s="126"/>
      <c r="G1" s="126"/>
      <c r="H1" s="126"/>
      <c r="I1" s="126"/>
      <c r="J1" s="126"/>
      <c r="K1" s="126"/>
      <c r="L1" s="126"/>
      <c r="M1" s="126"/>
      <c r="N1" s="126"/>
      <c r="O1" s="126"/>
      <c r="P1" s="126"/>
      <c r="Q1" s="126"/>
      <c r="R1" s="126"/>
      <c r="S1" s="126"/>
      <c r="T1" s="126"/>
    </row>
    <row r="2" spans="1:20" x14ac:dyDescent="0.25">
      <c r="A2" s="126" t="s">
        <v>253</v>
      </c>
      <c r="B2" s="126"/>
      <c r="C2" s="126"/>
      <c r="D2" s="126"/>
      <c r="E2" s="126"/>
      <c r="F2" s="126"/>
      <c r="G2" s="126"/>
      <c r="H2" s="126"/>
      <c r="I2" s="126"/>
      <c r="J2" s="126"/>
      <c r="K2" s="126"/>
      <c r="L2" s="126"/>
      <c r="M2" s="126"/>
      <c r="N2" s="126"/>
      <c r="O2" s="126"/>
      <c r="P2" s="126"/>
      <c r="Q2" s="126"/>
      <c r="R2" s="126"/>
      <c r="S2" s="126"/>
      <c r="T2" s="126"/>
    </row>
    <row r="3" spans="1:20" x14ac:dyDescent="0.25">
      <c r="A3" s="133" t="s">
        <v>264</v>
      </c>
      <c r="B3" s="133"/>
      <c r="C3" s="133"/>
      <c r="D3" s="133"/>
      <c r="E3" s="133"/>
      <c r="F3" s="133"/>
      <c r="G3" s="133"/>
      <c r="H3" s="133"/>
      <c r="I3" s="133"/>
      <c r="J3" s="133"/>
      <c r="K3" s="133"/>
      <c r="L3" s="133"/>
      <c r="M3" s="133"/>
      <c r="N3" s="133"/>
      <c r="O3" s="133"/>
      <c r="P3" s="133"/>
      <c r="Q3" s="133"/>
      <c r="R3" s="133"/>
      <c r="S3" s="133"/>
      <c r="T3" s="133"/>
    </row>
    <row r="4" spans="1:20" x14ac:dyDescent="0.25">
      <c r="A4" s="126"/>
      <c r="B4" s="126"/>
      <c r="C4" s="126"/>
      <c r="D4" s="126"/>
      <c r="E4" s="126"/>
      <c r="F4" s="126"/>
      <c r="G4" s="126"/>
      <c r="H4" s="126"/>
      <c r="I4" s="126"/>
      <c r="J4" s="126"/>
      <c r="K4" s="126"/>
      <c r="L4" s="126"/>
      <c r="M4" s="126"/>
      <c r="N4" s="126"/>
      <c r="O4" s="126"/>
      <c r="P4" s="126"/>
      <c r="Q4" s="126"/>
      <c r="R4" s="126"/>
      <c r="S4" s="126"/>
      <c r="T4" s="126"/>
    </row>
    <row r="5" spans="1:20" s="22" customFormat="1" ht="15.75" thickBot="1" x14ac:dyDescent="0.3">
      <c r="A5" s="129" t="s">
        <v>7</v>
      </c>
      <c r="B5" s="129"/>
      <c r="C5" s="129"/>
      <c r="D5" s="129"/>
      <c r="E5" s="129"/>
      <c r="F5" s="129"/>
      <c r="G5" s="129"/>
      <c r="H5" s="129"/>
      <c r="I5" s="129"/>
      <c r="J5" s="129"/>
      <c r="K5" s="129"/>
      <c r="L5" s="129"/>
      <c r="M5" s="129"/>
      <c r="N5" s="129"/>
      <c r="O5" s="129"/>
      <c r="P5" s="129"/>
      <c r="Q5" s="129"/>
    </row>
    <row r="6" spans="1:20" ht="45.75" thickBot="1" x14ac:dyDescent="0.3">
      <c r="A6" s="39" t="s">
        <v>1</v>
      </c>
      <c r="B6" s="38" t="s">
        <v>2</v>
      </c>
      <c r="C6" s="28" t="s">
        <v>13</v>
      </c>
      <c r="D6" s="28" t="s">
        <v>214</v>
      </c>
      <c r="E6" s="28" t="s">
        <v>14</v>
      </c>
      <c r="F6" s="123" t="s">
        <v>213</v>
      </c>
      <c r="G6" s="124"/>
      <c r="H6" s="124"/>
      <c r="I6" s="124"/>
      <c r="J6" s="124"/>
      <c r="K6" s="124"/>
      <c r="L6" s="124"/>
      <c r="M6" s="124"/>
      <c r="N6" s="124"/>
      <c r="O6" s="124"/>
      <c r="P6" s="124"/>
      <c r="Q6" s="125"/>
      <c r="R6" s="28" t="s">
        <v>17</v>
      </c>
      <c r="S6" s="28" t="s">
        <v>18</v>
      </c>
      <c r="T6" s="39" t="s">
        <v>4</v>
      </c>
    </row>
    <row r="7" spans="1:20" x14ac:dyDescent="0.25">
      <c r="A7" s="130" t="s">
        <v>7</v>
      </c>
      <c r="B7" s="130"/>
      <c r="C7" s="38"/>
      <c r="D7" s="38"/>
      <c r="E7" s="38"/>
      <c r="F7" s="68" t="s">
        <v>140</v>
      </c>
      <c r="G7" s="68" t="s">
        <v>141</v>
      </c>
      <c r="H7" s="68" t="s">
        <v>142</v>
      </c>
      <c r="I7" s="68" t="s">
        <v>143</v>
      </c>
      <c r="J7" s="68" t="s">
        <v>144</v>
      </c>
      <c r="K7" s="68" t="s">
        <v>145</v>
      </c>
      <c r="L7" s="68" t="s">
        <v>146</v>
      </c>
      <c r="M7" s="68" t="s">
        <v>147</v>
      </c>
      <c r="N7" s="68" t="s">
        <v>148</v>
      </c>
      <c r="O7" s="68" t="s">
        <v>149</v>
      </c>
      <c r="P7" s="68" t="s">
        <v>150</v>
      </c>
      <c r="Q7" s="68" t="s">
        <v>151</v>
      </c>
      <c r="R7" s="39"/>
      <c r="S7" s="39"/>
      <c r="T7" s="39"/>
    </row>
    <row r="8" spans="1:20" ht="30" x14ac:dyDescent="0.25">
      <c r="A8" s="37" t="s">
        <v>7</v>
      </c>
      <c r="B8" s="28" t="s">
        <v>20</v>
      </c>
      <c r="C8" s="28" t="s">
        <v>46</v>
      </c>
      <c r="D8" s="28" t="s">
        <v>218</v>
      </c>
      <c r="E8" s="28" t="s">
        <v>47</v>
      </c>
      <c r="F8" s="28">
        <v>1</v>
      </c>
      <c r="G8" s="28">
        <v>1</v>
      </c>
      <c r="H8" s="28">
        <v>1</v>
      </c>
      <c r="I8" s="28">
        <v>2</v>
      </c>
      <c r="J8" s="28">
        <v>2</v>
      </c>
      <c r="K8" s="28">
        <v>2</v>
      </c>
      <c r="L8" s="28">
        <v>2</v>
      </c>
      <c r="M8" s="28">
        <v>2</v>
      </c>
      <c r="N8" s="28">
        <v>2</v>
      </c>
      <c r="O8" s="28">
        <v>1</v>
      </c>
      <c r="P8" s="28">
        <v>1</v>
      </c>
      <c r="Q8" s="28">
        <v>1</v>
      </c>
      <c r="R8" s="28">
        <f>SUM(F8:Q8)</f>
        <v>18</v>
      </c>
      <c r="S8" s="29"/>
      <c r="T8" s="29">
        <f>SUM(S8*12)</f>
        <v>0</v>
      </c>
    </row>
    <row r="9" spans="1:20" ht="30" x14ac:dyDescent="0.25">
      <c r="A9" s="37" t="s">
        <v>7</v>
      </c>
      <c r="B9" s="28" t="s">
        <v>20</v>
      </c>
      <c r="C9" s="28" t="s">
        <v>49</v>
      </c>
      <c r="D9" s="28" t="s">
        <v>219</v>
      </c>
      <c r="E9" s="28" t="s">
        <v>48</v>
      </c>
      <c r="F9" s="28">
        <v>1</v>
      </c>
      <c r="G9" s="28">
        <v>1</v>
      </c>
      <c r="H9" s="28">
        <v>1</v>
      </c>
      <c r="I9" s="28">
        <v>2</v>
      </c>
      <c r="J9" s="28">
        <v>2</v>
      </c>
      <c r="K9" s="28">
        <v>2</v>
      </c>
      <c r="L9" s="28">
        <v>2</v>
      </c>
      <c r="M9" s="28">
        <v>2</v>
      </c>
      <c r="N9" s="28">
        <v>2</v>
      </c>
      <c r="O9" s="28">
        <v>1</v>
      </c>
      <c r="P9" s="28">
        <v>1</v>
      </c>
      <c r="Q9" s="28">
        <v>1</v>
      </c>
      <c r="R9" s="28">
        <f t="shared" ref="R9:R37" si="0">SUM(F9:Q9)</f>
        <v>18</v>
      </c>
      <c r="S9" s="29"/>
      <c r="T9" s="29">
        <f t="shared" ref="T9:T12" si="1">SUM(S9*12)</f>
        <v>0</v>
      </c>
    </row>
    <row r="10" spans="1:20" ht="30" x14ac:dyDescent="0.25">
      <c r="A10" s="37" t="s">
        <v>7</v>
      </c>
      <c r="B10" s="28" t="s">
        <v>29</v>
      </c>
      <c r="C10" s="28" t="s">
        <v>50</v>
      </c>
      <c r="D10" s="28" t="s">
        <v>220</v>
      </c>
      <c r="E10" s="28" t="s">
        <v>51</v>
      </c>
      <c r="F10" s="28">
        <v>1</v>
      </c>
      <c r="G10" s="28">
        <v>1</v>
      </c>
      <c r="H10" s="28">
        <v>1</v>
      </c>
      <c r="I10" s="28">
        <v>2</v>
      </c>
      <c r="J10" s="28">
        <v>2</v>
      </c>
      <c r="K10" s="28">
        <v>2</v>
      </c>
      <c r="L10" s="28">
        <v>2</v>
      </c>
      <c r="M10" s="28">
        <v>2</v>
      </c>
      <c r="N10" s="28">
        <v>2</v>
      </c>
      <c r="O10" s="28">
        <v>1</v>
      </c>
      <c r="P10" s="28">
        <v>1</v>
      </c>
      <c r="Q10" s="28">
        <v>1</v>
      </c>
      <c r="R10" s="28">
        <f t="shared" si="0"/>
        <v>18</v>
      </c>
      <c r="S10" s="29"/>
      <c r="T10" s="29">
        <f t="shared" si="1"/>
        <v>0</v>
      </c>
    </row>
    <row r="11" spans="1:20" ht="30" x14ac:dyDescent="0.25">
      <c r="A11" s="37" t="s">
        <v>7</v>
      </c>
      <c r="B11" s="28" t="s">
        <v>20</v>
      </c>
      <c r="C11" s="28" t="s">
        <v>52</v>
      </c>
      <c r="D11" s="28" t="s">
        <v>221</v>
      </c>
      <c r="E11" s="28" t="s">
        <v>53</v>
      </c>
      <c r="F11" s="28">
        <v>1</v>
      </c>
      <c r="G11" s="28">
        <v>1</v>
      </c>
      <c r="H11" s="28">
        <v>1</v>
      </c>
      <c r="I11" s="28">
        <v>2</v>
      </c>
      <c r="J11" s="28">
        <v>2</v>
      </c>
      <c r="K11" s="28">
        <v>2</v>
      </c>
      <c r="L11" s="28">
        <v>2</v>
      </c>
      <c r="M11" s="28">
        <v>2</v>
      </c>
      <c r="N11" s="28">
        <v>2</v>
      </c>
      <c r="O11" s="28">
        <v>1</v>
      </c>
      <c r="P11" s="28">
        <v>1</v>
      </c>
      <c r="Q11" s="28">
        <v>1</v>
      </c>
      <c r="R11" s="28">
        <f t="shared" si="0"/>
        <v>18</v>
      </c>
      <c r="S11" s="29"/>
      <c r="T11" s="29">
        <f t="shared" si="1"/>
        <v>0</v>
      </c>
    </row>
    <row r="12" spans="1:20" ht="30" x14ac:dyDescent="0.25">
      <c r="A12" s="37" t="s">
        <v>7</v>
      </c>
      <c r="B12" s="28" t="s">
        <v>20</v>
      </c>
      <c r="C12" s="28" t="s">
        <v>54</v>
      </c>
      <c r="D12" s="28" t="s">
        <v>222</v>
      </c>
      <c r="E12" s="28" t="s">
        <v>55</v>
      </c>
      <c r="F12" s="28">
        <v>1</v>
      </c>
      <c r="G12" s="28">
        <v>1</v>
      </c>
      <c r="H12" s="28">
        <v>1</v>
      </c>
      <c r="I12" s="28">
        <v>2</v>
      </c>
      <c r="J12" s="28">
        <v>2</v>
      </c>
      <c r="K12" s="28">
        <v>2</v>
      </c>
      <c r="L12" s="28">
        <v>2</v>
      </c>
      <c r="M12" s="28">
        <v>2</v>
      </c>
      <c r="N12" s="28">
        <v>2</v>
      </c>
      <c r="O12" s="28">
        <v>1</v>
      </c>
      <c r="P12" s="28">
        <v>1</v>
      </c>
      <c r="Q12" s="28">
        <v>1</v>
      </c>
      <c r="R12" s="28">
        <f t="shared" si="0"/>
        <v>18</v>
      </c>
      <c r="S12" s="29"/>
      <c r="T12" s="29">
        <f t="shared" si="1"/>
        <v>0</v>
      </c>
    </row>
    <row r="13" spans="1:20" s="31" customFormat="1" ht="30" x14ac:dyDescent="0.25">
      <c r="A13" s="37" t="s">
        <v>7</v>
      </c>
      <c r="B13" s="28" t="s">
        <v>29</v>
      </c>
      <c r="C13" s="28" t="s">
        <v>56</v>
      </c>
      <c r="D13" s="28" t="s">
        <v>223</v>
      </c>
      <c r="E13" s="28" t="s">
        <v>57</v>
      </c>
      <c r="F13" s="28">
        <v>1</v>
      </c>
      <c r="G13" s="28">
        <v>1</v>
      </c>
      <c r="H13" s="28">
        <v>1</v>
      </c>
      <c r="I13" s="28">
        <v>2</v>
      </c>
      <c r="J13" s="28">
        <v>2</v>
      </c>
      <c r="K13" s="28">
        <v>2</v>
      </c>
      <c r="L13" s="28">
        <v>2</v>
      </c>
      <c r="M13" s="28">
        <v>2</v>
      </c>
      <c r="N13" s="28">
        <v>2</v>
      </c>
      <c r="O13" s="28">
        <v>1</v>
      </c>
      <c r="P13" s="28">
        <v>1</v>
      </c>
      <c r="Q13" s="28">
        <v>1</v>
      </c>
      <c r="R13" s="28">
        <f t="shared" si="0"/>
        <v>18</v>
      </c>
      <c r="S13" s="29"/>
      <c r="T13" s="29">
        <f t="shared" ref="T13:T42" si="2">SUM(S13*12)</f>
        <v>0</v>
      </c>
    </row>
    <row r="14" spans="1:20" s="31" customFormat="1" ht="30" x14ac:dyDescent="0.25">
      <c r="A14" s="37" t="s">
        <v>7</v>
      </c>
      <c r="B14" s="28" t="s">
        <v>20</v>
      </c>
      <c r="C14" s="28" t="s">
        <v>58</v>
      </c>
      <c r="D14" s="28" t="s">
        <v>224</v>
      </c>
      <c r="E14" s="28" t="s">
        <v>59</v>
      </c>
      <c r="F14" s="28">
        <v>1</v>
      </c>
      <c r="G14" s="28">
        <v>1</v>
      </c>
      <c r="H14" s="28">
        <v>1</v>
      </c>
      <c r="I14" s="28">
        <v>2</v>
      </c>
      <c r="J14" s="28">
        <v>2</v>
      </c>
      <c r="K14" s="28">
        <v>2</v>
      </c>
      <c r="L14" s="28">
        <v>2</v>
      </c>
      <c r="M14" s="28">
        <v>2</v>
      </c>
      <c r="N14" s="28">
        <v>2</v>
      </c>
      <c r="O14" s="28">
        <v>1</v>
      </c>
      <c r="P14" s="28">
        <v>1</v>
      </c>
      <c r="Q14" s="28">
        <v>1</v>
      </c>
      <c r="R14" s="28">
        <f t="shared" si="0"/>
        <v>18</v>
      </c>
      <c r="S14" s="29"/>
      <c r="T14" s="29">
        <f t="shared" si="2"/>
        <v>0</v>
      </c>
    </row>
    <row r="15" spans="1:20" s="31" customFormat="1" ht="30" x14ac:dyDescent="0.25">
      <c r="A15" s="37" t="s">
        <v>7</v>
      </c>
      <c r="B15" s="28" t="s">
        <v>20</v>
      </c>
      <c r="C15" s="28" t="s">
        <v>60</v>
      </c>
      <c r="D15" s="28" t="s">
        <v>225</v>
      </c>
      <c r="E15" s="28" t="s">
        <v>61</v>
      </c>
      <c r="F15" s="28">
        <v>1</v>
      </c>
      <c r="G15" s="28">
        <v>1</v>
      </c>
      <c r="H15" s="28">
        <v>1</v>
      </c>
      <c r="I15" s="28">
        <v>2</v>
      </c>
      <c r="J15" s="28">
        <v>2</v>
      </c>
      <c r="K15" s="28">
        <v>2</v>
      </c>
      <c r="L15" s="28">
        <v>2</v>
      </c>
      <c r="M15" s="28">
        <v>2</v>
      </c>
      <c r="N15" s="28">
        <v>2</v>
      </c>
      <c r="O15" s="28">
        <v>1</v>
      </c>
      <c r="P15" s="28">
        <v>1</v>
      </c>
      <c r="Q15" s="28">
        <v>1</v>
      </c>
      <c r="R15" s="28">
        <f t="shared" si="0"/>
        <v>18</v>
      </c>
      <c r="S15" s="29"/>
      <c r="T15" s="29">
        <f t="shared" si="2"/>
        <v>0</v>
      </c>
    </row>
    <row r="16" spans="1:20" s="31" customFormat="1" ht="30" x14ac:dyDescent="0.25">
      <c r="A16" s="37" t="s">
        <v>7</v>
      </c>
      <c r="B16" s="28" t="s">
        <v>20</v>
      </c>
      <c r="C16" s="28" t="s">
        <v>62</v>
      </c>
      <c r="D16" s="28" t="s">
        <v>226</v>
      </c>
      <c r="E16" s="28" t="s">
        <v>63</v>
      </c>
      <c r="F16" s="28">
        <v>1</v>
      </c>
      <c r="G16" s="28">
        <v>1</v>
      </c>
      <c r="H16" s="28">
        <v>1</v>
      </c>
      <c r="I16" s="28">
        <v>2</v>
      </c>
      <c r="J16" s="28">
        <v>2</v>
      </c>
      <c r="K16" s="28">
        <v>2</v>
      </c>
      <c r="L16" s="28">
        <v>2</v>
      </c>
      <c r="M16" s="28">
        <v>2</v>
      </c>
      <c r="N16" s="28">
        <v>2</v>
      </c>
      <c r="O16" s="28">
        <v>1</v>
      </c>
      <c r="P16" s="28">
        <v>1</v>
      </c>
      <c r="Q16" s="28">
        <v>1</v>
      </c>
      <c r="R16" s="28">
        <f t="shared" si="0"/>
        <v>18</v>
      </c>
      <c r="S16" s="29"/>
      <c r="T16" s="29">
        <f t="shared" si="2"/>
        <v>0</v>
      </c>
    </row>
    <row r="17" spans="1:20" s="31" customFormat="1" ht="30" x14ac:dyDescent="0.25">
      <c r="A17" s="37" t="s">
        <v>7</v>
      </c>
      <c r="B17" s="28" t="s">
        <v>20</v>
      </c>
      <c r="C17" s="28" t="s">
        <v>65</v>
      </c>
      <c r="D17" s="28" t="s">
        <v>227</v>
      </c>
      <c r="E17" s="28" t="s">
        <v>66</v>
      </c>
      <c r="F17" s="28">
        <v>1</v>
      </c>
      <c r="G17" s="28">
        <v>1</v>
      </c>
      <c r="H17" s="28">
        <v>1</v>
      </c>
      <c r="I17" s="28">
        <v>2</v>
      </c>
      <c r="J17" s="28">
        <v>2</v>
      </c>
      <c r="K17" s="28">
        <v>2</v>
      </c>
      <c r="L17" s="28">
        <v>2</v>
      </c>
      <c r="M17" s="28">
        <v>2</v>
      </c>
      <c r="N17" s="28">
        <v>2</v>
      </c>
      <c r="O17" s="28">
        <v>1</v>
      </c>
      <c r="P17" s="28">
        <v>1</v>
      </c>
      <c r="Q17" s="28">
        <v>1</v>
      </c>
      <c r="R17" s="28">
        <f t="shared" si="0"/>
        <v>18</v>
      </c>
      <c r="S17" s="29"/>
      <c r="T17" s="29">
        <f t="shared" si="2"/>
        <v>0</v>
      </c>
    </row>
    <row r="18" spans="1:20" s="31" customFormat="1" ht="30" x14ac:dyDescent="0.25">
      <c r="A18" s="37" t="s">
        <v>7</v>
      </c>
      <c r="B18" s="28" t="s">
        <v>20</v>
      </c>
      <c r="C18" s="28" t="s">
        <v>67</v>
      </c>
      <c r="D18" s="28" t="s">
        <v>228</v>
      </c>
      <c r="E18" s="28" t="s">
        <v>68</v>
      </c>
      <c r="F18" s="28">
        <v>1</v>
      </c>
      <c r="G18" s="28">
        <v>1</v>
      </c>
      <c r="H18" s="28">
        <v>1</v>
      </c>
      <c r="I18" s="28">
        <v>2</v>
      </c>
      <c r="J18" s="28">
        <v>2</v>
      </c>
      <c r="K18" s="28">
        <v>2</v>
      </c>
      <c r="L18" s="28">
        <v>2</v>
      </c>
      <c r="M18" s="28">
        <v>2</v>
      </c>
      <c r="N18" s="28">
        <v>2</v>
      </c>
      <c r="O18" s="28">
        <v>1</v>
      </c>
      <c r="P18" s="28">
        <v>1</v>
      </c>
      <c r="Q18" s="28">
        <v>1</v>
      </c>
      <c r="R18" s="28">
        <f t="shared" si="0"/>
        <v>18</v>
      </c>
      <c r="S18" s="29"/>
      <c r="T18" s="29">
        <f t="shared" si="2"/>
        <v>0</v>
      </c>
    </row>
    <row r="19" spans="1:20" s="31" customFormat="1" ht="30" x14ac:dyDescent="0.25">
      <c r="A19" s="37" t="s">
        <v>7</v>
      </c>
      <c r="B19" s="28" t="s">
        <v>20</v>
      </c>
      <c r="C19" s="28" t="s">
        <v>69</v>
      </c>
      <c r="D19" s="28" t="s">
        <v>229</v>
      </c>
      <c r="E19" s="28" t="s">
        <v>70</v>
      </c>
      <c r="F19" s="28">
        <v>1</v>
      </c>
      <c r="G19" s="28">
        <v>1</v>
      </c>
      <c r="H19" s="28">
        <v>1</v>
      </c>
      <c r="I19" s="28">
        <v>2</v>
      </c>
      <c r="J19" s="28">
        <v>2</v>
      </c>
      <c r="K19" s="28">
        <v>2</v>
      </c>
      <c r="L19" s="28">
        <v>2</v>
      </c>
      <c r="M19" s="28">
        <v>2</v>
      </c>
      <c r="N19" s="28">
        <v>2</v>
      </c>
      <c r="O19" s="28">
        <v>1</v>
      </c>
      <c r="P19" s="28">
        <v>1</v>
      </c>
      <c r="Q19" s="28">
        <v>1</v>
      </c>
      <c r="R19" s="28">
        <f t="shared" si="0"/>
        <v>18</v>
      </c>
      <c r="S19" s="29"/>
      <c r="T19" s="29">
        <f t="shared" si="2"/>
        <v>0</v>
      </c>
    </row>
    <row r="20" spans="1:20" s="31" customFormat="1" ht="30" x14ac:dyDescent="0.25">
      <c r="A20" s="37" t="s">
        <v>7</v>
      </c>
      <c r="B20" s="77" t="s">
        <v>138</v>
      </c>
      <c r="C20" s="28" t="s">
        <v>72</v>
      </c>
      <c r="D20" s="28" t="s">
        <v>230</v>
      </c>
      <c r="E20" s="55" t="s">
        <v>71</v>
      </c>
      <c r="F20" s="55">
        <v>1</v>
      </c>
      <c r="G20" s="55">
        <v>1</v>
      </c>
      <c r="H20" s="55">
        <v>1</v>
      </c>
      <c r="I20" s="55">
        <v>4</v>
      </c>
      <c r="J20" s="55">
        <v>4</v>
      </c>
      <c r="K20" s="55">
        <v>4</v>
      </c>
      <c r="L20" s="55">
        <v>4</v>
      </c>
      <c r="M20" s="55">
        <v>4</v>
      </c>
      <c r="N20" s="55">
        <v>4</v>
      </c>
      <c r="O20" s="55">
        <v>1</v>
      </c>
      <c r="P20" s="55">
        <v>1</v>
      </c>
      <c r="Q20" s="55">
        <v>1</v>
      </c>
      <c r="R20" s="28">
        <f t="shared" si="0"/>
        <v>30</v>
      </c>
      <c r="S20" s="29"/>
      <c r="T20" s="29">
        <f t="shared" si="2"/>
        <v>0</v>
      </c>
    </row>
    <row r="21" spans="1:20" s="31" customFormat="1" ht="30" x14ac:dyDescent="0.25">
      <c r="A21" s="37" t="s">
        <v>7</v>
      </c>
      <c r="B21" s="28" t="s">
        <v>138</v>
      </c>
      <c r="C21" s="28" t="s">
        <v>73</v>
      </c>
      <c r="D21" s="28" t="s">
        <v>231</v>
      </c>
      <c r="E21" s="55" t="s">
        <v>74</v>
      </c>
      <c r="F21" s="55">
        <v>1</v>
      </c>
      <c r="G21" s="55">
        <v>1</v>
      </c>
      <c r="H21" s="55">
        <v>1</v>
      </c>
      <c r="I21" s="55">
        <v>4</v>
      </c>
      <c r="J21" s="55">
        <v>4</v>
      </c>
      <c r="K21" s="55">
        <v>4</v>
      </c>
      <c r="L21" s="55">
        <v>4</v>
      </c>
      <c r="M21" s="55">
        <v>4</v>
      </c>
      <c r="N21" s="55">
        <v>4</v>
      </c>
      <c r="O21" s="55">
        <v>1</v>
      </c>
      <c r="P21" s="55">
        <v>1</v>
      </c>
      <c r="Q21" s="55">
        <v>1</v>
      </c>
      <c r="R21" s="28">
        <f t="shared" si="0"/>
        <v>30</v>
      </c>
      <c r="S21" s="29"/>
      <c r="T21" s="29">
        <f t="shared" si="2"/>
        <v>0</v>
      </c>
    </row>
    <row r="22" spans="1:20" s="31" customFormat="1" ht="30" x14ac:dyDescent="0.25">
      <c r="A22" s="37" t="s">
        <v>7</v>
      </c>
      <c r="B22" s="28" t="s">
        <v>138</v>
      </c>
      <c r="C22" s="54" t="s">
        <v>152</v>
      </c>
      <c r="D22" s="54" t="s">
        <v>232</v>
      </c>
      <c r="E22" s="72"/>
      <c r="F22" s="55">
        <v>1</v>
      </c>
      <c r="G22" s="55">
        <v>1</v>
      </c>
      <c r="H22" s="55">
        <v>1</v>
      </c>
      <c r="I22" s="55">
        <v>4</v>
      </c>
      <c r="J22" s="55">
        <v>4</v>
      </c>
      <c r="K22" s="55">
        <v>4</v>
      </c>
      <c r="L22" s="55">
        <v>4</v>
      </c>
      <c r="M22" s="55">
        <v>4</v>
      </c>
      <c r="N22" s="55">
        <v>4</v>
      </c>
      <c r="O22" s="55">
        <v>1</v>
      </c>
      <c r="P22" s="55">
        <v>1</v>
      </c>
      <c r="Q22" s="55">
        <v>1</v>
      </c>
      <c r="R22" s="54">
        <f t="shared" si="0"/>
        <v>30</v>
      </c>
      <c r="S22" s="29"/>
      <c r="T22" s="29">
        <f t="shared" si="2"/>
        <v>0</v>
      </c>
    </row>
    <row r="23" spans="1:20" s="31" customFormat="1" ht="30" x14ac:dyDescent="0.25">
      <c r="A23" s="37" t="s">
        <v>7</v>
      </c>
      <c r="B23" s="28" t="s">
        <v>138</v>
      </c>
      <c r="C23" s="54" t="s">
        <v>153</v>
      </c>
      <c r="D23" s="54" t="s">
        <v>233</v>
      </c>
      <c r="E23" s="72"/>
      <c r="F23" s="55">
        <v>1</v>
      </c>
      <c r="G23" s="55">
        <v>1</v>
      </c>
      <c r="H23" s="55">
        <v>1</v>
      </c>
      <c r="I23" s="55">
        <v>4</v>
      </c>
      <c r="J23" s="55">
        <v>4</v>
      </c>
      <c r="K23" s="55">
        <v>4</v>
      </c>
      <c r="L23" s="55">
        <v>4</v>
      </c>
      <c r="M23" s="55">
        <v>4</v>
      </c>
      <c r="N23" s="55">
        <v>4</v>
      </c>
      <c r="O23" s="55">
        <v>1</v>
      </c>
      <c r="P23" s="55">
        <v>1</v>
      </c>
      <c r="Q23" s="55">
        <v>1</v>
      </c>
      <c r="R23" s="54">
        <f t="shared" si="0"/>
        <v>30</v>
      </c>
      <c r="S23" s="29"/>
      <c r="T23" s="29">
        <f t="shared" si="2"/>
        <v>0</v>
      </c>
    </row>
    <row r="24" spans="1:20" s="31" customFormat="1" ht="30" x14ac:dyDescent="0.25">
      <c r="A24" s="37" t="s">
        <v>7</v>
      </c>
      <c r="B24" s="28" t="s">
        <v>138</v>
      </c>
      <c r="C24" s="54" t="s">
        <v>154</v>
      </c>
      <c r="D24" s="54" t="s">
        <v>234</v>
      </c>
      <c r="E24" s="72"/>
      <c r="F24" s="55">
        <v>1</v>
      </c>
      <c r="G24" s="55">
        <v>1</v>
      </c>
      <c r="H24" s="55">
        <v>1</v>
      </c>
      <c r="I24" s="55">
        <v>4</v>
      </c>
      <c r="J24" s="55">
        <v>4</v>
      </c>
      <c r="K24" s="55">
        <v>4</v>
      </c>
      <c r="L24" s="55">
        <v>4</v>
      </c>
      <c r="M24" s="55">
        <v>4</v>
      </c>
      <c r="N24" s="55">
        <v>4</v>
      </c>
      <c r="O24" s="55">
        <v>1</v>
      </c>
      <c r="P24" s="55">
        <v>1</v>
      </c>
      <c r="Q24" s="55">
        <v>1</v>
      </c>
      <c r="R24" s="54">
        <f t="shared" si="0"/>
        <v>30</v>
      </c>
      <c r="S24" s="29"/>
      <c r="T24" s="29">
        <f t="shared" si="2"/>
        <v>0</v>
      </c>
    </row>
    <row r="25" spans="1:20" s="31" customFormat="1" ht="30" x14ac:dyDescent="0.25">
      <c r="A25" s="37" t="s">
        <v>7</v>
      </c>
      <c r="B25" s="28" t="s">
        <v>138</v>
      </c>
      <c r="C25" s="54" t="s">
        <v>155</v>
      </c>
      <c r="D25" s="54" t="s">
        <v>235</v>
      </c>
      <c r="E25" s="72"/>
      <c r="F25" s="55">
        <v>1</v>
      </c>
      <c r="G25" s="55">
        <v>1</v>
      </c>
      <c r="H25" s="55">
        <v>1</v>
      </c>
      <c r="I25" s="55">
        <v>4</v>
      </c>
      <c r="J25" s="55">
        <v>4</v>
      </c>
      <c r="K25" s="55">
        <v>4</v>
      </c>
      <c r="L25" s="55">
        <v>4</v>
      </c>
      <c r="M25" s="55">
        <v>4</v>
      </c>
      <c r="N25" s="55">
        <v>4</v>
      </c>
      <c r="O25" s="55">
        <v>1</v>
      </c>
      <c r="P25" s="55">
        <v>1</v>
      </c>
      <c r="Q25" s="55">
        <v>1</v>
      </c>
      <c r="R25" s="54">
        <f t="shared" si="0"/>
        <v>30</v>
      </c>
      <c r="S25" s="29"/>
      <c r="T25" s="29">
        <f t="shared" si="2"/>
        <v>0</v>
      </c>
    </row>
    <row r="26" spans="1:20" s="31" customFormat="1" ht="30" x14ac:dyDescent="0.25">
      <c r="A26" s="37" t="s">
        <v>7</v>
      </c>
      <c r="B26" s="28" t="s">
        <v>138</v>
      </c>
      <c r="C26" s="54" t="s">
        <v>156</v>
      </c>
      <c r="D26" s="54" t="s">
        <v>236</v>
      </c>
      <c r="E26" s="72"/>
      <c r="F26" s="55">
        <v>1</v>
      </c>
      <c r="G26" s="55">
        <v>1</v>
      </c>
      <c r="H26" s="55">
        <v>1</v>
      </c>
      <c r="I26" s="55">
        <v>4</v>
      </c>
      <c r="J26" s="55">
        <v>4</v>
      </c>
      <c r="K26" s="55">
        <v>4</v>
      </c>
      <c r="L26" s="55">
        <v>4</v>
      </c>
      <c r="M26" s="55">
        <v>4</v>
      </c>
      <c r="N26" s="55">
        <v>4</v>
      </c>
      <c r="O26" s="55">
        <v>1</v>
      </c>
      <c r="P26" s="55">
        <v>1</v>
      </c>
      <c r="Q26" s="55">
        <v>1</v>
      </c>
      <c r="R26" s="54">
        <f t="shared" si="0"/>
        <v>30</v>
      </c>
      <c r="S26" s="29"/>
      <c r="T26" s="29">
        <f t="shared" si="2"/>
        <v>0</v>
      </c>
    </row>
    <row r="27" spans="1:20" s="31" customFormat="1" ht="30" x14ac:dyDescent="0.25">
      <c r="A27" s="37" t="s">
        <v>7</v>
      </c>
      <c r="B27" s="28" t="s">
        <v>138</v>
      </c>
      <c r="C27" s="54" t="s">
        <v>157</v>
      </c>
      <c r="D27" s="54" t="s">
        <v>237</v>
      </c>
      <c r="E27" s="72"/>
      <c r="F27" s="55">
        <v>1</v>
      </c>
      <c r="G27" s="55">
        <v>1</v>
      </c>
      <c r="H27" s="55">
        <v>1</v>
      </c>
      <c r="I27" s="55">
        <v>4</v>
      </c>
      <c r="J27" s="55">
        <v>4</v>
      </c>
      <c r="K27" s="55">
        <v>4</v>
      </c>
      <c r="L27" s="55">
        <v>4</v>
      </c>
      <c r="M27" s="55">
        <v>4</v>
      </c>
      <c r="N27" s="55">
        <v>4</v>
      </c>
      <c r="O27" s="55">
        <v>1</v>
      </c>
      <c r="P27" s="55">
        <v>1</v>
      </c>
      <c r="Q27" s="55">
        <v>1</v>
      </c>
      <c r="R27" s="54">
        <f t="shared" si="0"/>
        <v>30</v>
      </c>
      <c r="S27" s="29"/>
      <c r="T27" s="29">
        <f t="shared" si="2"/>
        <v>0</v>
      </c>
    </row>
    <row r="28" spans="1:20" s="31" customFormat="1" ht="30" x14ac:dyDescent="0.25">
      <c r="A28" s="37" t="s">
        <v>7</v>
      </c>
      <c r="B28" s="28" t="s">
        <v>138</v>
      </c>
      <c r="C28" s="54" t="s">
        <v>158</v>
      </c>
      <c r="D28" s="54" t="s">
        <v>238</v>
      </c>
      <c r="E28" s="55" t="s">
        <v>193</v>
      </c>
      <c r="F28" s="55">
        <v>1</v>
      </c>
      <c r="G28" s="55">
        <v>1</v>
      </c>
      <c r="H28" s="55">
        <v>1</v>
      </c>
      <c r="I28" s="55">
        <v>4</v>
      </c>
      <c r="J28" s="55">
        <v>4</v>
      </c>
      <c r="K28" s="55">
        <v>4</v>
      </c>
      <c r="L28" s="55">
        <v>4</v>
      </c>
      <c r="M28" s="55">
        <v>4</v>
      </c>
      <c r="N28" s="55">
        <v>4</v>
      </c>
      <c r="O28" s="55">
        <v>1</v>
      </c>
      <c r="P28" s="55">
        <v>1</v>
      </c>
      <c r="Q28" s="55">
        <v>1</v>
      </c>
      <c r="R28" s="54">
        <f t="shared" si="0"/>
        <v>30</v>
      </c>
      <c r="S28" s="29"/>
      <c r="T28" s="29">
        <f t="shared" si="2"/>
        <v>0</v>
      </c>
    </row>
    <row r="29" spans="1:20" s="31" customFormat="1" ht="30" x14ac:dyDescent="0.25">
      <c r="A29" s="37" t="s">
        <v>7</v>
      </c>
      <c r="B29" s="28" t="s">
        <v>138</v>
      </c>
      <c r="C29" s="54" t="s">
        <v>159</v>
      </c>
      <c r="D29" s="54" t="s">
        <v>239</v>
      </c>
      <c r="E29" s="55" t="s">
        <v>194</v>
      </c>
      <c r="F29" s="55">
        <v>1</v>
      </c>
      <c r="G29" s="55">
        <v>1</v>
      </c>
      <c r="H29" s="55">
        <v>1</v>
      </c>
      <c r="I29" s="55">
        <v>4</v>
      </c>
      <c r="J29" s="55">
        <v>4</v>
      </c>
      <c r="K29" s="55">
        <v>4</v>
      </c>
      <c r="L29" s="55">
        <v>4</v>
      </c>
      <c r="M29" s="55">
        <v>4</v>
      </c>
      <c r="N29" s="55">
        <v>4</v>
      </c>
      <c r="O29" s="55">
        <v>1</v>
      </c>
      <c r="P29" s="55">
        <v>1</v>
      </c>
      <c r="Q29" s="55">
        <v>1</v>
      </c>
      <c r="R29" s="54">
        <f t="shared" si="0"/>
        <v>30</v>
      </c>
      <c r="S29" s="29"/>
      <c r="T29" s="29">
        <f t="shared" si="2"/>
        <v>0</v>
      </c>
    </row>
    <row r="30" spans="1:20" s="31" customFormat="1" ht="30" x14ac:dyDescent="0.25">
      <c r="A30" s="37" t="s">
        <v>7</v>
      </c>
      <c r="B30" s="28" t="s">
        <v>138</v>
      </c>
      <c r="C30" s="54" t="s">
        <v>160</v>
      </c>
      <c r="D30" s="54" t="s">
        <v>240</v>
      </c>
      <c r="E30" s="55" t="s">
        <v>195</v>
      </c>
      <c r="F30" s="55">
        <v>1</v>
      </c>
      <c r="G30" s="55">
        <v>1</v>
      </c>
      <c r="H30" s="55">
        <v>1</v>
      </c>
      <c r="I30" s="55">
        <v>4</v>
      </c>
      <c r="J30" s="55">
        <v>4</v>
      </c>
      <c r="K30" s="55">
        <v>4</v>
      </c>
      <c r="L30" s="55">
        <v>4</v>
      </c>
      <c r="M30" s="55">
        <v>4</v>
      </c>
      <c r="N30" s="55">
        <v>4</v>
      </c>
      <c r="O30" s="55">
        <v>1</v>
      </c>
      <c r="P30" s="55">
        <v>1</v>
      </c>
      <c r="Q30" s="55">
        <v>1</v>
      </c>
      <c r="R30" s="54">
        <f t="shared" si="0"/>
        <v>30</v>
      </c>
      <c r="S30" s="29"/>
      <c r="T30" s="29">
        <f t="shared" si="2"/>
        <v>0</v>
      </c>
    </row>
    <row r="31" spans="1:20" s="31" customFormat="1" ht="30" x14ac:dyDescent="0.25">
      <c r="A31" s="37" t="s">
        <v>7</v>
      </c>
      <c r="B31" s="28" t="s">
        <v>138</v>
      </c>
      <c r="C31" s="54" t="s">
        <v>161</v>
      </c>
      <c r="D31" s="54" t="s">
        <v>241</v>
      </c>
      <c r="E31" s="55" t="s">
        <v>196</v>
      </c>
      <c r="F31" s="55">
        <v>1</v>
      </c>
      <c r="G31" s="55">
        <v>1</v>
      </c>
      <c r="H31" s="55">
        <v>1</v>
      </c>
      <c r="I31" s="55">
        <v>4</v>
      </c>
      <c r="J31" s="55">
        <v>4</v>
      </c>
      <c r="K31" s="55">
        <v>4</v>
      </c>
      <c r="L31" s="55">
        <v>4</v>
      </c>
      <c r="M31" s="55">
        <v>4</v>
      </c>
      <c r="N31" s="55">
        <v>4</v>
      </c>
      <c r="O31" s="55">
        <v>1</v>
      </c>
      <c r="P31" s="55">
        <v>1</v>
      </c>
      <c r="Q31" s="55">
        <v>1</v>
      </c>
      <c r="R31" s="54">
        <f t="shared" si="0"/>
        <v>30</v>
      </c>
      <c r="S31" s="29"/>
      <c r="T31" s="29">
        <f t="shared" si="2"/>
        <v>0</v>
      </c>
    </row>
    <row r="32" spans="1:20" s="31" customFormat="1" ht="30" x14ac:dyDescent="0.25">
      <c r="A32" s="37" t="s">
        <v>7</v>
      </c>
      <c r="B32" s="28" t="s">
        <v>138</v>
      </c>
      <c r="C32" s="54" t="s">
        <v>162</v>
      </c>
      <c r="D32" s="54" t="s">
        <v>242</v>
      </c>
      <c r="E32" s="55" t="s">
        <v>197</v>
      </c>
      <c r="F32" s="55">
        <v>1</v>
      </c>
      <c r="G32" s="55">
        <v>1</v>
      </c>
      <c r="H32" s="55">
        <v>1</v>
      </c>
      <c r="I32" s="55">
        <v>4</v>
      </c>
      <c r="J32" s="55">
        <v>4</v>
      </c>
      <c r="K32" s="55">
        <v>4</v>
      </c>
      <c r="L32" s="55">
        <v>4</v>
      </c>
      <c r="M32" s="55">
        <v>4</v>
      </c>
      <c r="N32" s="55">
        <v>4</v>
      </c>
      <c r="O32" s="55">
        <v>1</v>
      </c>
      <c r="P32" s="55">
        <v>1</v>
      </c>
      <c r="Q32" s="55">
        <v>1</v>
      </c>
      <c r="R32" s="54">
        <f t="shared" si="0"/>
        <v>30</v>
      </c>
      <c r="S32" s="29"/>
      <c r="T32" s="29">
        <f t="shared" si="2"/>
        <v>0</v>
      </c>
    </row>
    <row r="33" spans="1:20" s="31" customFormat="1" ht="30" x14ac:dyDescent="0.25">
      <c r="A33" s="37" t="s">
        <v>7</v>
      </c>
      <c r="B33" s="28" t="s">
        <v>138</v>
      </c>
      <c r="C33" s="54" t="s">
        <v>163</v>
      </c>
      <c r="D33" s="54" t="s">
        <v>243</v>
      </c>
      <c r="E33" s="55" t="s">
        <v>198</v>
      </c>
      <c r="F33" s="55">
        <v>1</v>
      </c>
      <c r="G33" s="55">
        <v>1</v>
      </c>
      <c r="H33" s="55">
        <v>1</v>
      </c>
      <c r="I33" s="55">
        <v>4</v>
      </c>
      <c r="J33" s="55">
        <v>4</v>
      </c>
      <c r="K33" s="55">
        <v>4</v>
      </c>
      <c r="L33" s="55">
        <v>4</v>
      </c>
      <c r="M33" s="55">
        <v>4</v>
      </c>
      <c r="N33" s="55">
        <v>4</v>
      </c>
      <c r="O33" s="55">
        <v>1</v>
      </c>
      <c r="P33" s="55">
        <v>1</v>
      </c>
      <c r="Q33" s="55">
        <v>1</v>
      </c>
      <c r="R33" s="54">
        <f t="shared" si="0"/>
        <v>30</v>
      </c>
      <c r="S33" s="29"/>
      <c r="T33" s="29">
        <f t="shared" si="2"/>
        <v>0</v>
      </c>
    </row>
    <row r="34" spans="1:20" s="31" customFormat="1" ht="30" x14ac:dyDescent="0.25">
      <c r="A34" s="37" t="s">
        <v>7</v>
      </c>
      <c r="B34" s="28" t="s">
        <v>138</v>
      </c>
      <c r="C34" s="54" t="s">
        <v>164</v>
      </c>
      <c r="D34" s="54" t="s">
        <v>244</v>
      </c>
      <c r="E34" s="55" t="s">
        <v>199</v>
      </c>
      <c r="F34" s="55">
        <v>1</v>
      </c>
      <c r="G34" s="55">
        <v>1</v>
      </c>
      <c r="H34" s="55">
        <v>1</v>
      </c>
      <c r="I34" s="55">
        <v>4</v>
      </c>
      <c r="J34" s="55">
        <v>4</v>
      </c>
      <c r="K34" s="55">
        <v>4</v>
      </c>
      <c r="L34" s="55">
        <v>4</v>
      </c>
      <c r="M34" s="55">
        <v>4</v>
      </c>
      <c r="N34" s="55">
        <v>4</v>
      </c>
      <c r="O34" s="55">
        <v>1</v>
      </c>
      <c r="P34" s="55">
        <v>1</v>
      </c>
      <c r="Q34" s="55">
        <v>1</v>
      </c>
      <c r="R34" s="54">
        <f t="shared" si="0"/>
        <v>30</v>
      </c>
      <c r="S34" s="29"/>
      <c r="T34" s="29">
        <f t="shared" si="2"/>
        <v>0</v>
      </c>
    </row>
    <row r="35" spans="1:20" s="31" customFormat="1" ht="30" x14ac:dyDescent="0.25">
      <c r="A35" s="37" t="s">
        <v>7</v>
      </c>
      <c r="B35" s="28" t="s">
        <v>138</v>
      </c>
      <c r="C35" s="54" t="s">
        <v>165</v>
      </c>
      <c r="D35" s="54" t="s">
        <v>245</v>
      </c>
      <c r="E35" s="55" t="s">
        <v>200</v>
      </c>
      <c r="F35" s="55">
        <v>1</v>
      </c>
      <c r="G35" s="55">
        <v>1</v>
      </c>
      <c r="H35" s="55">
        <v>1</v>
      </c>
      <c r="I35" s="55">
        <v>4</v>
      </c>
      <c r="J35" s="55">
        <v>4</v>
      </c>
      <c r="K35" s="55">
        <v>4</v>
      </c>
      <c r="L35" s="55">
        <v>4</v>
      </c>
      <c r="M35" s="55">
        <v>4</v>
      </c>
      <c r="N35" s="55">
        <v>4</v>
      </c>
      <c r="O35" s="55">
        <v>1</v>
      </c>
      <c r="P35" s="55">
        <v>1</v>
      </c>
      <c r="Q35" s="55">
        <v>1</v>
      </c>
      <c r="R35" s="54">
        <f t="shared" si="0"/>
        <v>30</v>
      </c>
      <c r="S35" s="29"/>
      <c r="T35" s="29">
        <f t="shared" si="2"/>
        <v>0</v>
      </c>
    </row>
    <row r="36" spans="1:20" s="31" customFormat="1" ht="30" x14ac:dyDescent="0.25">
      <c r="A36" s="37" t="s">
        <v>7</v>
      </c>
      <c r="B36" s="28" t="s">
        <v>138</v>
      </c>
      <c r="C36" s="54" t="s">
        <v>166</v>
      </c>
      <c r="D36" s="54" t="s">
        <v>246</v>
      </c>
      <c r="E36" s="55" t="s">
        <v>201</v>
      </c>
      <c r="F36" s="55">
        <v>1</v>
      </c>
      <c r="G36" s="55">
        <v>1</v>
      </c>
      <c r="H36" s="55">
        <v>1</v>
      </c>
      <c r="I36" s="55">
        <v>4</v>
      </c>
      <c r="J36" s="55">
        <v>4</v>
      </c>
      <c r="K36" s="55">
        <v>4</v>
      </c>
      <c r="L36" s="55">
        <v>4</v>
      </c>
      <c r="M36" s="55">
        <v>4</v>
      </c>
      <c r="N36" s="55">
        <v>4</v>
      </c>
      <c r="O36" s="55">
        <v>1</v>
      </c>
      <c r="P36" s="55">
        <v>1</v>
      </c>
      <c r="Q36" s="55">
        <v>1</v>
      </c>
      <c r="R36" s="54">
        <f t="shared" si="0"/>
        <v>30</v>
      </c>
      <c r="S36" s="29"/>
      <c r="T36" s="29">
        <f t="shared" si="2"/>
        <v>0</v>
      </c>
    </row>
    <row r="37" spans="1:20" s="31" customFormat="1" ht="30" x14ac:dyDescent="0.25">
      <c r="A37" s="37" t="s">
        <v>7</v>
      </c>
      <c r="B37" s="28" t="s">
        <v>138</v>
      </c>
      <c r="C37" s="54" t="s">
        <v>167</v>
      </c>
      <c r="D37" s="54" t="s">
        <v>247</v>
      </c>
      <c r="E37" s="55" t="s">
        <v>202</v>
      </c>
      <c r="F37" s="55">
        <v>1</v>
      </c>
      <c r="G37" s="55">
        <v>1</v>
      </c>
      <c r="H37" s="55">
        <v>1</v>
      </c>
      <c r="I37" s="55">
        <v>4</v>
      </c>
      <c r="J37" s="55">
        <v>4</v>
      </c>
      <c r="K37" s="55">
        <v>4</v>
      </c>
      <c r="L37" s="55">
        <v>4</v>
      </c>
      <c r="M37" s="55">
        <v>4</v>
      </c>
      <c r="N37" s="55">
        <v>4</v>
      </c>
      <c r="O37" s="55">
        <v>1</v>
      </c>
      <c r="P37" s="55">
        <v>1</v>
      </c>
      <c r="Q37" s="55">
        <v>1</v>
      </c>
      <c r="R37" s="54">
        <f t="shared" si="0"/>
        <v>30</v>
      </c>
      <c r="S37" s="29"/>
      <c r="T37" s="29">
        <f t="shared" si="2"/>
        <v>0</v>
      </c>
    </row>
    <row r="38" spans="1:20" s="31" customFormat="1" ht="30" x14ac:dyDescent="0.25">
      <c r="A38" s="42" t="s">
        <v>7</v>
      </c>
      <c r="B38" s="28" t="s">
        <v>20</v>
      </c>
      <c r="C38" s="54" t="s">
        <v>187</v>
      </c>
      <c r="D38" s="54" t="s">
        <v>248</v>
      </c>
      <c r="E38" s="55"/>
      <c r="F38" s="55">
        <v>1</v>
      </c>
      <c r="G38" s="55">
        <v>1</v>
      </c>
      <c r="H38" s="55">
        <v>1</v>
      </c>
      <c r="I38" s="55">
        <v>2</v>
      </c>
      <c r="J38" s="55">
        <v>2</v>
      </c>
      <c r="K38" s="55">
        <v>2</v>
      </c>
      <c r="L38" s="55">
        <v>2</v>
      </c>
      <c r="M38" s="55">
        <v>2</v>
      </c>
      <c r="N38" s="55">
        <v>2</v>
      </c>
      <c r="O38" s="55">
        <v>1</v>
      </c>
      <c r="P38" s="55">
        <v>1</v>
      </c>
      <c r="Q38" s="55">
        <v>1</v>
      </c>
      <c r="R38" s="54">
        <f t="shared" ref="R38:R41" si="3">SUM(F38:Q38)</f>
        <v>18</v>
      </c>
      <c r="S38" s="29"/>
      <c r="T38" s="29">
        <f t="shared" si="2"/>
        <v>0</v>
      </c>
    </row>
    <row r="39" spans="1:20" s="31" customFormat="1" ht="30" x14ac:dyDescent="0.25">
      <c r="A39" s="42" t="s">
        <v>7</v>
      </c>
      <c r="B39" s="28" t="s">
        <v>20</v>
      </c>
      <c r="C39" s="54" t="s">
        <v>188</v>
      </c>
      <c r="D39" s="54" t="s">
        <v>249</v>
      </c>
      <c r="E39" s="55"/>
      <c r="F39" s="55">
        <v>1</v>
      </c>
      <c r="G39" s="55">
        <v>1</v>
      </c>
      <c r="H39" s="55">
        <v>1</v>
      </c>
      <c r="I39" s="55">
        <v>2</v>
      </c>
      <c r="J39" s="55">
        <v>2</v>
      </c>
      <c r="K39" s="55">
        <v>2</v>
      </c>
      <c r="L39" s="55">
        <v>2</v>
      </c>
      <c r="M39" s="55">
        <v>2</v>
      </c>
      <c r="N39" s="55">
        <v>2</v>
      </c>
      <c r="O39" s="55">
        <v>1</v>
      </c>
      <c r="P39" s="55">
        <v>1</v>
      </c>
      <c r="Q39" s="55">
        <v>1</v>
      </c>
      <c r="R39" s="54">
        <f t="shared" si="3"/>
        <v>18</v>
      </c>
      <c r="S39" s="29"/>
      <c r="T39" s="29">
        <f t="shared" si="2"/>
        <v>0</v>
      </c>
    </row>
    <row r="40" spans="1:20" ht="30" x14ac:dyDescent="0.25">
      <c r="A40" s="42" t="s">
        <v>7</v>
      </c>
      <c r="B40" s="28" t="s">
        <v>20</v>
      </c>
      <c r="C40" s="54" t="s">
        <v>189</v>
      </c>
      <c r="D40" s="54" t="s">
        <v>250</v>
      </c>
      <c r="E40" s="55"/>
      <c r="F40" s="55">
        <v>1</v>
      </c>
      <c r="G40" s="55">
        <v>1</v>
      </c>
      <c r="H40" s="55">
        <v>1</v>
      </c>
      <c r="I40" s="55">
        <v>2</v>
      </c>
      <c r="J40" s="55">
        <v>2</v>
      </c>
      <c r="K40" s="55">
        <v>2</v>
      </c>
      <c r="L40" s="55">
        <v>2</v>
      </c>
      <c r="M40" s="55">
        <v>2</v>
      </c>
      <c r="N40" s="55">
        <v>2</v>
      </c>
      <c r="O40" s="55">
        <v>1</v>
      </c>
      <c r="P40" s="55">
        <v>1</v>
      </c>
      <c r="Q40" s="55">
        <v>1</v>
      </c>
      <c r="R40" s="54">
        <f t="shared" si="3"/>
        <v>18</v>
      </c>
      <c r="S40" s="39"/>
      <c r="T40" s="27">
        <f t="shared" si="2"/>
        <v>0</v>
      </c>
    </row>
    <row r="41" spans="1:20" ht="30" x14ac:dyDescent="0.25">
      <c r="A41" s="42" t="s">
        <v>7</v>
      </c>
      <c r="B41" s="28" t="s">
        <v>20</v>
      </c>
      <c r="C41" s="54" t="s">
        <v>190</v>
      </c>
      <c r="D41" s="54" t="s">
        <v>251</v>
      </c>
      <c r="E41" s="55"/>
      <c r="F41" s="55">
        <v>1</v>
      </c>
      <c r="G41" s="55">
        <v>1</v>
      </c>
      <c r="H41" s="55">
        <v>1</v>
      </c>
      <c r="I41" s="55">
        <v>2</v>
      </c>
      <c r="J41" s="55">
        <v>2</v>
      </c>
      <c r="K41" s="55">
        <v>2</v>
      </c>
      <c r="L41" s="55">
        <v>2</v>
      </c>
      <c r="M41" s="55">
        <v>2</v>
      </c>
      <c r="N41" s="55">
        <v>2</v>
      </c>
      <c r="O41" s="55">
        <v>1</v>
      </c>
      <c r="P41" s="55">
        <v>1</v>
      </c>
      <c r="Q41" s="55">
        <v>1</v>
      </c>
      <c r="R41" s="54">
        <f t="shared" si="3"/>
        <v>18</v>
      </c>
      <c r="S41" s="39"/>
      <c r="T41" s="27">
        <f t="shared" si="2"/>
        <v>0</v>
      </c>
    </row>
    <row r="42" spans="1:20" x14ac:dyDescent="0.25">
      <c r="A42" s="39" t="s">
        <v>191</v>
      </c>
      <c r="B42" s="58"/>
      <c r="C42" s="58"/>
      <c r="D42" s="58"/>
      <c r="E42" s="55"/>
      <c r="F42" s="57"/>
      <c r="G42" s="57"/>
      <c r="H42" s="57"/>
      <c r="I42" s="57"/>
      <c r="J42" s="57"/>
      <c r="K42" s="57"/>
      <c r="L42" s="57"/>
      <c r="M42" s="57"/>
      <c r="N42" s="57"/>
      <c r="O42" s="57"/>
      <c r="P42" s="57"/>
      <c r="Q42" s="57"/>
      <c r="R42" s="39"/>
      <c r="S42" s="39"/>
      <c r="T42" s="39">
        <f t="shared" si="2"/>
        <v>0</v>
      </c>
    </row>
    <row r="43" spans="1:20" x14ac:dyDescent="0.25">
      <c r="A43" s="39"/>
      <c r="B43" s="38"/>
      <c r="C43" s="38"/>
      <c r="D43" s="38"/>
      <c r="E43" s="55"/>
      <c r="F43" s="39"/>
      <c r="G43" s="39"/>
      <c r="H43" s="39"/>
      <c r="I43" s="39"/>
      <c r="J43" s="39"/>
      <c r="K43" s="39"/>
      <c r="L43" s="39"/>
      <c r="M43" s="39"/>
      <c r="N43" s="39"/>
      <c r="O43" s="39"/>
      <c r="P43" s="39"/>
      <c r="Q43" s="39"/>
      <c r="R43" s="38">
        <f>SUM(R8:R42)</f>
        <v>828</v>
      </c>
      <c r="S43" s="39"/>
      <c r="T43" s="39"/>
    </row>
    <row r="44" spans="1:20" x14ac:dyDescent="0.25">
      <c r="A44" s="131" t="s">
        <v>64</v>
      </c>
      <c r="B44" s="132"/>
      <c r="C44" s="132"/>
      <c r="D44" s="132"/>
      <c r="E44" s="132"/>
      <c r="F44" s="132"/>
      <c r="G44" s="132"/>
      <c r="H44" s="132"/>
      <c r="I44" s="132"/>
      <c r="J44" s="132"/>
      <c r="K44" s="132"/>
      <c r="L44" s="132"/>
      <c r="M44" s="132"/>
      <c r="N44" s="132"/>
      <c r="O44" s="132"/>
      <c r="P44" s="132"/>
      <c r="Q44" s="132"/>
      <c r="R44" s="132"/>
      <c r="S44" s="27">
        <f>SUM(S8:S21)</f>
        <v>0</v>
      </c>
      <c r="T44" s="27">
        <f>SUM(T8:T21)</f>
        <v>0</v>
      </c>
    </row>
    <row r="45" spans="1:20" x14ac:dyDescent="0.25">
      <c r="A45" s="127"/>
      <c r="B45" s="128"/>
      <c r="C45" s="128"/>
      <c r="D45" s="128"/>
      <c r="E45" s="128"/>
      <c r="F45" s="128"/>
      <c r="G45" s="128"/>
      <c r="H45" s="128"/>
      <c r="I45" s="128"/>
      <c r="J45" s="128"/>
      <c r="K45" s="128"/>
      <c r="L45" s="128"/>
      <c r="M45" s="128"/>
      <c r="N45" s="128"/>
      <c r="O45" s="128"/>
      <c r="P45" s="128"/>
      <c r="Q45" s="128"/>
      <c r="R45" s="128"/>
      <c r="S45" s="128"/>
      <c r="T45" s="128"/>
    </row>
    <row r="46" spans="1:20" x14ac:dyDescent="0.25">
      <c r="A46" s="127" t="s">
        <v>130</v>
      </c>
      <c r="B46" s="128"/>
      <c r="C46" s="128"/>
      <c r="D46" s="128"/>
      <c r="E46" s="128"/>
      <c r="F46" s="128"/>
      <c r="G46" s="128"/>
      <c r="H46" s="128"/>
      <c r="I46" s="128"/>
      <c r="J46" s="128"/>
      <c r="K46" s="128"/>
      <c r="L46" s="128"/>
      <c r="M46" s="128"/>
      <c r="N46" s="128"/>
      <c r="O46" s="128"/>
      <c r="P46" s="128"/>
      <c r="Q46" s="128"/>
      <c r="R46" s="128"/>
      <c r="S46" s="128"/>
      <c r="T46" s="128"/>
    </row>
    <row r="47" spans="1:20" x14ac:dyDescent="0.25">
      <c r="A47" s="127" t="s">
        <v>131</v>
      </c>
      <c r="B47" s="128"/>
      <c r="C47" s="128"/>
      <c r="D47" s="128"/>
      <c r="E47" s="128"/>
      <c r="F47" s="128"/>
      <c r="G47" s="128"/>
      <c r="H47" s="128"/>
      <c r="I47" s="128"/>
      <c r="J47" s="128"/>
      <c r="K47" s="128"/>
      <c r="L47" s="128"/>
      <c r="M47" s="128"/>
      <c r="N47" s="128"/>
      <c r="O47" s="128"/>
      <c r="P47" s="128"/>
      <c r="Q47" s="128"/>
      <c r="R47" s="128"/>
      <c r="S47" s="128"/>
      <c r="T47" s="128"/>
    </row>
  </sheetData>
  <mergeCells count="11">
    <mergeCell ref="A1:T1"/>
    <mergeCell ref="A4:T4"/>
    <mergeCell ref="A47:T47"/>
    <mergeCell ref="A2:T2"/>
    <mergeCell ref="A46:T46"/>
    <mergeCell ref="A5:Q5"/>
    <mergeCell ref="A7:B7"/>
    <mergeCell ref="A44:R44"/>
    <mergeCell ref="A3:T3"/>
    <mergeCell ref="A45:T45"/>
    <mergeCell ref="F6:Q6"/>
  </mergeCells>
  <printOptions horizontalCentered="1"/>
  <pageMargins left="0.7" right="0.7" top="0.75" bottom="0.75" header="0.3" footer="0.3"/>
  <pageSetup scale="63" fitToHeight="0" orientation="landscape" r:id="rId1"/>
  <headerFooter>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A3" sqref="A3:T3"/>
    </sheetView>
  </sheetViews>
  <sheetFormatPr defaultColWidth="9.140625" defaultRowHeight="15" x14ac:dyDescent="0.25"/>
  <cols>
    <col min="1" max="1" width="9.140625" style="8"/>
    <col min="2" max="2" width="19" style="8" customWidth="1"/>
    <col min="3" max="3" width="9.140625" style="73"/>
    <col min="4" max="4" width="9.140625" style="89"/>
    <col min="5" max="5" width="9.140625" style="73"/>
    <col min="6" max="6" width="6.5703125" style="41" customWidth="1"/>
    <col min="7" max="8" width="6.85546875" style="41" customWidth="1"/>
    <col min="9" max="9" width="6.28515625" style="41" customWidth="1"/>
    <col min="10" max="10" width="9.5703125" style="41" customWidth="1"/>
    <col min="11" max="13" width="9.140625" style="41"/>
    <col min="14" max="14" width="7.5703125" style="41" customWidth="1"/>
    <col min="15" max="15" width="7.7109375" style="41" customWidth="1"/>
    <col min="16" max="16" width="7.5703125" style="41" customWidth="1"/>
    <col min="17" max="17" width="7" style="41" customWidth="1"/>
    <col min="18" max="19" width="9.140625" style="8"/>
    <col min="20" max="20" width="13.5703125" style="8" customWidth="1"/>
    <col min="21" max="16384" width="9.140625" style="8"/>
  </cols>
  <sheetData>
    <row r="1" spans="1:20" ht="9" customHeight="1" x14ac:dyDescent="0.25">
      <c r="A1" s="126"/>
      <c r="B1" s="126"/>
      <c r="C1" s="126"/>
      <c r="D1" s="126"/>
      <c r="E1" s="126"/>
      <c r="F1" s="126"/>
      <c r="G1" s="126"/>
      <c r="H1" s="126"/>
      <c r="I1" s="126"/>
      <c r="J1" s="126"/>
      <c r="K1" s="126"/>
      <c r="L1" s="126"/>
      <c r="M1" s="126"/>
      <c r="N1" s="126"/>
      <c r="O1" s="126"/>
      <c r="P1" s="126"/>
      <c r="Q1" s="126"/>
      <c r="R1" s="126"/>
      <c r="S1" s="126"/>
      <c r="T1" s="126"/>
    </row>
    <row r="2" spans="1:20" x14ac:dyDescent="0.25">
      <c r="A2" s="126" t="s">
        <v>253</v>
      </c>
      <c r="B2" s="126"/>
      <c r="C2" s="126"/>
      <c r="D2" s="126"/>
      <c r="E2" s="126"/>
      <c r="F2" s="126"/>
      <c r="G2" s="126"/>
      <c r="H2" s="126"/>
      <c r="I2" s="126"/>
      <c r="J2" s="126"/>
      <c r="K2" s="126"/>
      <c r="L2" s="126"/>
      <c r="M2" s="126"/>
      <c r="N2" s="126"/>
      <c r="O2" s="126"/>
      <c r="P2" s="126"/>
      <c r="Q2" s="126"/>
      <c r="R2" s="126"/>
      <c r="S2" s="126"/>
      <c r="T2" s="126"/>
    </row>
    <row r="3" spans="1:20" x14ac:dyDescent="0.25">
      <c r="A3" s="126" t="s">
        <v>265</v>
      </c>
      <c r="B3" s="133"/>
      <c r="C3" s="133"/>
      <c r="D3" s="133"/>
      <c r="E3" s="133"/>
      <c r="F3" s="133"/>
      <c r="G3" s="133"/>
      <c r="H3" s="133"/>
      <c r="I3" s="133"/>
      <c r="J3" s="133"/>
      <c r="K3" s="133"/>
      <c r="L3" s="133"/>
      <c r="M3" s="133"/>
      <c r="N3" s="133"/>
      <c r="O3" s="133"/>
      <c r="P3" s="133"/>
      <c r="Q3" s="133"/>
      <c r="R3" s="133"/>
      <c r="S3" s="133"/>
      <c r="T3" s="133"/>
    </row>
    <row r="4" spans="1:20" s="23" customFormat="1" ht="2.25" customHeight="1" x14ac:dyDescent="0.25">
      <c r="A4" s="142"/>
      <c r="B4" s="133"/>
      <c r="C4" s="133"/>
      <c r="D4" s="133"/>
      <c r="E4" s="133"/>
      <c r="F4" s="133"/>
      <c r="G4" s="133"/>
      <c r="H4" s="133"/>
      <c r="I4" s="133"/>
      <c r="J4" s="133"/>
      <c r="K4" s="133"/>
      <c r="L4" s="133"/>
      <c r="M4" s="133"/>
      <c r="N4" s="133"/>
      <c r="O4" s="133"/>
      <c r="P4" s="133"/>
      <c r="Q4" s="133"/>
      <c r="R4" s="133"/>
      <c r="S4" s="133"/>
      <c r="T4" s="133"/>
    </row>
    <row r="5" spans="1:20" ht="15.75" thickBot="1" x14ac:dyDescent="0.3">
      <c r="A5" s="143" t="s">
        <v>8</v>
      </c>
      <c r="B5" s="143"/>
      <c r="C5" s="143"/>
      <c r="D5" s="143"/>
      <c r="E5" s="143"/>
      <c r="F5" s="143"/>
      <c r="G5" s="143"/>
      <c r="H5" s="143"/>
      <c r="I5" s="143"/>
      <c r="J5" s="143"/>
      <c r="K5" s="143"/>
      <c r="L5" s="143"/>
      <c r="M5" s="143"/>
      <c r="N5" s="143"/>
      <c r="O5" s="143"/>
      <c r="P5" s="143"/>
      <c r="Q5" s="143"/>
      <c r="R5" s="144"/>
      <c r="S5" s="144"/>
      <c r="T5" s="144"/>
    </row>
    <row r="6" spans="1:20" ht="45.75" thickBot="1" x14ac:dyDescent="0.3">
      <c r="A6" s="99" t="s">
        <v>1</v>
      </c>
      <c r="B6" s="99" t="s">
        <v>2</v>
      </c>
      <c r="C6" s="98" t="s">
        <v>13</v>
      </c>
      <c r="D6" s="98" t="s">
        <v>214</v>
      </c>
      <c r="E6" s="98" t="s">
        <v>14</v>
      </c>
      <c r="F6" s="123" t="s">
        <v>261</v>
      </c>
      <c r="G6" s="124"/>
      <c r="H6" s="124"/>
      <c r="I6" s="124"/>
      <c r="J6" s="124"/>
      <c r="K6" s="124"/>
      <c r="L6" s="124"/>
      <c r="M6" s="124"/>
      <c r="N6" s="124"/>
      <c r="O6" s="124"/>
      <c r="P6" s="124"/>
      <c r="Q6" s="125"/>
      <c r="R6" s="94" t="s">
        <v>17</v>
      </c>
      <c r="S6" s="94" t="s">
        <v>18</v>
      </c>
      <c r="T6" s="99" t="s">
        <v>4</v>
      </c>
    </row>
    <row r="7" spans="1:20" ht="26.25" thickBot="1" x14ac:dyDescent="0.3">
      <c r="A7" s="121" t="s">
        <v>8</v>
      </c>
      <c r="B7" s="121"/>
      <c r="C7" s="15"/>
      <c r="D7" s="15"/>
      <c r="E7" s="15"/>
      <c r="F7" s="67" t="s">
        <v>140</v>
      </c>
      <c r="G7" s="67" t="s">
        <v>141</v>
      </c>
      <c r="H7" s="67" t="s">
        <v>142</v>
      </c>
      <c r="I7" s="67" t="s">
        <v>143</v>
      </c>
      <c r="J7" s="67" t="s">
        <v>144</v>
      </c>
      <c r="K7" s="67" t="s">
        <v>145</v>
      </c>
      <c r="L7" s="67" t="s">
        <v>146</v>
      </c>
      <c r="M7" s="67" t="s">
        <v>147</v>
      </c>
      <c r="N7" s="67" t="s">
        <v>148</v>
      </c>
      <c r="O7" s="67" t="s">
        <v>149</v>
      </c>
      <c r="P7" s="67" t="s">
        <v>150</v>
      </c>
      <c r="Q7" s="67" t="s">
        <v>151</v>
      </c>
      <c r="R7" s="9"/>
      <c r="S7" s="9"/>
      <c r="T7" s="9"/>
    </row>
    <row r="8" spans="1:20" ht="31.5" customHeight="1" thickBot="1" x14ac:dyDescent="0.3">
      <c r="A8" s="3" t="s">
        <v>75</v>
      </c>
      <c r="B8" s="3" t="s">
        <v>20</v>
      </c>
      <c r="C8" s="6" t="s">
        <v>78</v>
      </c>
      <c r="D8" s="6"/>
      <c r="E8" s="84" t="s">
        <v>76</v>
      </c>
      <c r="F8" s="6">
        <v>1</v>
      </c>
      <c r="G8" s="6">
        <v>1</v>
      </c>
      <c r="H8" s="6">
        <v>1</v>
      </c>
      <c r="I8" s="6">
        <v>1</v>
      </c>
      <c r="J8" s="6">
        <v>1</v>
      </c>
      <c r="K8" s="6">
        <v>1</v>
      </c>
      <c r="L8" s="6">
        <v>1</v>
      </c>
      <c r="M8" s="6">
        <v>1</v>
      </c>
      <c r="N8" s="6">
        <v>1</v>
      </c>
      <c r="O8" s="6">
        <v>1</v>
      </c>
      <c r="P8" s="6">
        <v>1</v>
      </c>
      <c r="Q8" s="6">
        <v>1</v>
      </c>
      <c r="R8" s="84">
        <f>SUM(F8:Q8)</f>
        <v>12</v>
      </c>
      <c r="S8" s="7"/>
      <c r="T8" s="7">
        <f>SUM(S8*12)</f>
        <v>0</v>
      </c>
    </row>
    <row r="9" spans="1:20" ht="36.75" customHeight="1" thickBot="1" x14ac:dyDescent="0.3">
      <c r="A9" s="3" t="s">
        <v>75</v>
      </c>
      <c r="B9" s="3" t="s">
        <v>20</v>
      </c>
      <c r="C9" s="6" t="s">
        <v>79</v>
      </c>
      <c r="D9" s="6"/>
      <c r="E9" s="84" t="s">
        <v>77</v>
      </c>
      <c r="F9" s="6">
        <v>1</v>
      </c>
      <c r="G9" s="6">
        <v>1</v>
      </c>
      <c r="H9" s="6">
        <v>1</v>
      </c>
      <c r="I9" s="6">
        <v>1</v>
      </c>
      <c r="J9" s="6">
        <v>1</v>
      </c>
      <c r="K9" s="6">
        <v>1</v>
      </c>
      <c r="L9" s="6">
        <v>1</v>
      </c>
      <c r="M9" s="6">
        <v>1</v>
      </c>
      <c r="N9" s="6">
        <v>1</v>
      </c>
      <c r="O9" s="6">
        <v>1</v>
      </c>
      <c r="P9" s="6">
        <v>1</v>
      </c>
      <c r="Q9" s="6">
        <v>1</v>
      </c>
      <c r="R9" s="84">
        <f t="shared" ref="R9:R14" si="0">SUM(F9:Q9)</f>
        <v>12</v>
      </c>
      <c r="S9" s="7"/>
      <c r="T9" s="7">
        <f t="shared" ref="T9:T14" si="1">SUM(S9*12)</f>
        <v>0</v>
      </c>
    </row>
    <row r="10" spans="1:20" ht="38.25" customHeight="1" thickBot="1" x14ac:dyDescent="0.3">
      <c r="A10" s="3" t="s">
        <v>75</v>
      </c>
      <c r="B10" s="3" t="s">
        <v>20</v>
      </c>
      <c r="C10" s="6" t="s">
        <v>80</v>
      </c>
      <c r="D10" s="6"/>
      <c r="E10" s="84" t="s">
        <v>203</v>
      </c>
      <c r="F10" s="6">
        <v>1</v>
      </c>
      <c r="G10" s="6">
        <v>1</v>
      </c>
      <c r="H10" s="6">
        <v>1</v>
      </c>
      <c r="I10" s="6">
        <v>1</v>
      </c>
      <c r="J10" s="6">
        <v>1</v>
      </c>
      <c r="K10" s="6">
        <v>1</v>
      </c>
      <c r="L10" s="6">
        <v>1</v>
      </c>
      <c r="M10" s="6">
        <v>1</v>
      </c>
      <c r="N10" s="6">
        <v>1</v>
      </c>
      <c r="O10" s="6">
        <v>1</v>
      </c>
      <c r="P10" s="6">
        <v>1</v>
      </c>
      <c r="Q10" s="6">
        <v>1</v>
      </c>
      <c r="R10" s="84">
        <f t="shared" si="0"/>
        <v>12</v>
      </c>
      <c r="S10" s="7"/>
      <c r="T10" s="7">
        <f t="shared" si="1"/>
        <v>0</v>
      </c>
    </row>
    <row r="11" spans="1:20" ht="36" customHeight="1" thickBot="1" x14ac:dyDescent="0.3">
      <c r="A11" s="3" t="s">
        <v>75</v>
      </c>
      <c r="B11" s="3" t="s">
        <v>20</v>
      </c>
      <c r="C11" s="6" t="s">
        <v>81</v>
      </c>
      <c r="D11" s="6"/>
      <c r="E11" s="84" t="s">
        <v>204</v>
      </c>
      <c r="F11" s="6">
        <v>1</v>
      </c>
      <c r="G11" s="6">
        <v>1</v>
      </c>
      <c r="H11" s="6">
        <v>1</v>
      </c>
      <c r="I11" s="6">
        <v>1</v>
      </c>
      <c r="J11" s="6">
        <v>1</v>
      </c>
      <c r="K11" s="6">
        <v>1</v>
      </c>
      <c r="L11" s="6">
        <v>1</v>
      </c>
      <c r="M11" s="6">
        <v>1</v>
      </c>
      <c r="N11" s="6">
        <v>1</v>
      </c>
      <c r="O11" s="6">
        <v>1</v>
      </c>
      <c r="P11" s="6">
        <v>1</v>
      </c>
      <c r="Q11" s="6">
        <v>1</v>
      </c>
      <c r="R11" s="84">
        <f t="shared" si="0"/>
        <v>12</v>
      </c>
      <c r="S11" s="7"/>
      <c r="T11" s="7">
        <f t="shared" si="1"/>
        <v>0</v>
      </c>
    </row>
    <row r="12" spans="1:20" ht="34.5" customHeight="1" thickBot="1" x14ac:dyDescent="0.3">
      <c r="A12" s="3" t="s">
        <v>75</v>
      </c>
      <c r="B12" s="3" t="s">
        <v>20</v>
      </c>
      <c r="C12" s="6" t="s">
        <v>82</v>
      </c>
      <c r="D12" s="6"/>
      <c r="E12" s="84" t="s">
        <v>205</v>
      </c>
      <c r="F12" s="6">
        <v>1</v>
      </c>
      <c r="G12" s="6">
        <v>1</v>
      </c>
      <c r="H12" s="6">
        <v>1</v>
      </c>
      <c r="I12" s="6">
        <v>1</v>
      </c>
      <c r="J12" s="6">
        <v>1</v>
      </c>
      <c r="K12" s="6">
        <v>1</v>
      </c>
      <c r="L12" s="6">
        <v>1</v>
      </c>
      <c r="M12" s="6">
        <v>1</v>
      </c>
      <c r="N12" s="6">
        <v>1</v>
      </c>
      <c r="O12" s="6">
        <v>1</v>
      </c>
      <c r="P12" s="6">
        <v>1</v>
      </c>
      <c r="Q12" s="6">
        <v>1</v>
      </c>
      <c r="R12" s="84">
        <f t="shared" si="0"/>
        <v>12</v>
      </c>
      <c r="S12" s="7"/>
      <c r="T12" s="7">
        <f t="shared" si="1"/>
        <v>0</v>
      </c>
    </row>
    <row r="13" spans="1:20" ht="27.75" customHeight="1" thickBot="1" x14ac:dyDescent="0.3">
      <c r="A13" s="3" t="s">
        <v>75</v>
      </c>
      <c r="B13" s="3" t="s">
        <v>20</v>
      </c>
      <c r="C13" s="6" t="s">
        <v>83</v>
      </c>
      <c r="D13" s="6"/>
      <c r="E13" s="84" t="s">
        <v>206</v>
      </c>
      <c r="F13" s="6">
        <v>1</v>
      </c>
      <c r="G13" s="6">
        <v>1</v>
      </c>
      <c r="H13" s="6">
        <v>1</v>
      </c>
      <c r="I13" s="6">
        <v>1</v>
      </c>
      <c r="J13" s="6">
        <v>1</v>
      </c>
      <c r="K13" s="6">
        <v>1</v>
      </c>
      <c r="L13" s="6">
        <v>1</v>
      </c>
      <c r="M13" s="6">
        <v>1</v>
      </c>
      <c r="N13" s="6">
        <v>1</v>
      </c>
      <c r="O13" s="6">
        <v>1</v>
      </c>
      <c r="P13" s="6">
        <v>1</v>
      </c>
      <c r="Q13" s="6">
        <v>1</v>
      </c>
      <c r="R13" s="84">
        <f t="shared" si="0"/>
        <v>12</v>
      </c>
      <c r="S13" s="7"/>
      <c r="T13" s="7">
        <f t="shared" si="1"/>
        <v>0</v>
      </c>
    </row>
    <row r="14" spans="1:20" ht="31.5" customHeight="1" thickBot="1" x14ac:dyDescent="0.3">
      <c r="A14" s="3" t="s">
        <v>75</v>
      </c>
      <c r="B14" s="3" t="s">
        <v>20</v>
      </c>
      <c r="C14" s="6" t="s">
        <v>84</v>
      </c>
      <c r="D14" s="6"/>
      <c r="E14" s="84" t="s">
        <v>207</v>
      </c>
      <c r="F14" s="6">
        <v>1</v>
      </c>
      <c r="G14" s="6">
        <v>1</v>
      </c>
      <c r="H14" s="6">
        <v>1</v>
      </c>
      <c r="I14" s="6">
        <v>1</v>
      </c>
      <c r="J14" s="6">
        <v>1</v>
      </c>
      <c r="K14" s="6">
        <v>1</v>
      </c>
      <c r="L14" s="6">
        <v>1</v>
      </c>
      <c r="M14" s="6">
        <v>1</v>
      </c>
      <c r="N14" s="6">
        <v>1</v>
      </c>
      <c r="O14" s="6">
        <v>1</v>
      </c>
      <c r="P14" s="6">
        <v>1</v>
      </c>
      <c r="Q14" s="6">
        <v>1</v>
      </c>
      <c r="R14" s="85">
        <f t="shared" si="0"/>
        <v>12</v>
      </c>
      <c r="S14" s="7"/>
      <c r="T14" s="7">
        <f t="shared" si="1"/>
        <v>0</v>
      </c>
    </row>
    <row r="15" spans="1:20" s="44" customFormat="1" ht="15.75" thickBot="1" x14ac:dyDescent="0.3">
      <c r="A15" s="78"/>
      <c r="B15" s="45"/>
      <c r="C15" s="71"/>
      <c r="D15" s="88"/>
      <c r="E15" s="71"/>
      <c r="F15" s="66"/>
      <c r="G15" s="66"/>
      <c r="H15" s="66"/>
      <c r="I15" s="66"/>
      <c r="J15" s="66"/>
      <c r="K15" s="66"/>
      <c r="L15" s="66"/>
      <c r="M15" s="66"/>
      <c r="N15" s="66"/>
      <c r="O15" s="66"/>
      <c r="P15" s="66"/>
      <c r="Q15" s="66"/>
      <c r="R15" s="54">
        <f>SUM(R8:R14)</f>
        <v>84</v>
      </c>
      <c r="S15" s="82"/>
      <c r="T15" s="7"/>
    </row>
    <row r="16" spans="1:20" ht="15.75" thickBot="1" x14ac:dyDescent="0.3">
      <c r="A16" s="139" t="s">
        <v>85</v>
      </c>
      <c r="B16" s="140"/>
      <c r="C16" s="140"/>
      <c r="D16" s="140"/>
      <c r="E16" s="140"/>
      <c r="F16" s="140"/>
      <c r="G16" s="140"/>
      <c r="H16" s="140"/>
      <c r="I16" s="140"/>
      <c r="J16" s="140"/>
      <c r="K16" s="140"/>
      <c r="L16" s="140"/>
      <c r="M16" s="140"/>
      <c r="N16" s="140"/>
      <c r="O16" s="140"/>
      <c r="P16" s="140"/>
      <c r="Q16" s="140"/>
      <c r="R16" s="141"/>
      <c r="S16" s="10">
        <f>SUM(S8:S14)</f>
        <v>0</v>
      </c>
      <c r="T16" s="10">
        <f>SUM(T8:T14)</f>
        <v>0</v>
      </c>
    </row>
    <row r="17" spans="1:20" ht="15.75" thickBot="1" x14ac:dyDescent="0.3">
      <c r="A17" s="143"/>
      <c r="B17" s="143"/>
      <c r="C17" s="143"/>
      <c r="D17" s="143"/>
      <c r="E17" s="143"/>
      <c r="F17" s="143"/>
      <c r="G17" s="143"/>
      <c r="H17" s="143"/>
      <c r="I17" s="143"/>
      <c r="J17" s="143"/>
      <c r="K17" s="143"/>
      <c r="L17" s="143"/>
      <c r="M17" s="143"/>
      <c r="N17" s="143"/>
      <c r="O17" s="143"/>
      <c r="P17" s="143"/>
      <c r="Q17" s="143"/>
      <c r="R17" s="144"/>
      <c r="S17" s="144"/>
      <c r="T17" s="144"/>
    </row>
    <row r="18" spans="1:20" ht="15.75" thickBot="1" x14ac:dyDescent="0.3">
      <c r="A18" s="143" t="s">
        <v>86</v>
      </c>
      <c r="B18" s="143"/>
      <c r="C18" s="143"/>
      <c r="D18" s="143"/>
      <c r="E18" s="143"/>
      <c r="F18" s="143"/>
      <c r="G18" s="143"/>
      <c r="H18" s="143"/>
      <c r="I18" s="143"/>
      <c r="J18" s="143"/>
      <c r="K18" s="143"/>
      <c r="L18" s="143"/>
      <c r="M18" s="143"/>
      <c r="N18" s="143"/>
      <c r="O18" s="143"/>
      <c r="P18" s="143"/>
      <c r="Q18" s="143"/>
      <c r="R18" s="144"/>
      <c r="S18" s="144"/>
      <c r="T18" s="144"/>
    </row>
    <row r="19" spans="1:20" ht="45.75" thickBot="1" x14ac:dyDescent="0.3">
      <c r="A19" s="9" t="s">
        <v>1</v>
      </c>
      <c r="B19" s="9" t="s">
        <v>2</v>
      </c>
      <c r="C19" s="6" t="s">
        <v>13</v>
      </c>
      <c r="D19" s="6" t="s">
        <v>214</v>
      </c>
      <c r="E19" s="6" t="s">
        <v>14</v>
      </c>
      <c r="F19" s="36"/>
      <c r="G19" s="36"/>
      <c r="H19" s="36"/>
      <c r="I19" s="36"/>
      <c r="J19" s="36"/>
      <c r="K19" s="36"/>
      <c r="L19" s="36"/>
      <c r="M19" s="36"/>
      <c r="N19" s="36"/>
      <c r="O19" s="36"/>
      <c r="P19" s="36"/>
      <c r="Q19" s="36"/>
      <c r="R19" s="3" t="s">
        <v>17</v>
      </c>
      <c r="S19" s="3" t="s">
        <v>18</v>
      </c>
      <c r="T19" s="9" t="s">
        <v>4</v>
      </c>
    </row>
    <row r="20" spans="1:20" ht="22.5" customHeight="1" thickBot="1" x14ac:dyDescent="0.3">
      <c r="A20" s="121" t="s">
        <v>86</v>
      </c>
      <c r="B20" s="121"/>
      <c r="C20" s="15"/>
      <c r="D20" s="15"/>
      <c r="E20" s="15"/>
      <c r="F20" s="56"/>
      <c r="G20" s="56"/>
      <c r="H20" s="56"/>
      <c r="I20" s="56"/>
      <c r="J20" s="56"/>
      <c r="K20" s="56"/>
      <c r="L20" s="56"/>
      <c r="M20" s="56"/>
      <c r="N20" s="56"/>
      <c r="O20" s="56"/>
      <c r="P20" s="56"/>
      <c r="Q20" s="56"/>
      <c r="R20" s="9"/>
      <c r="S20" s="9"/>
      <c r="T20" s="9"/>
    </row>
    <row r="21" spans="1:20" ht="49.5" customHeight="1" thickBot="1" x14ac:dyDescent="0.3">
      <c r="A21" s="3" t="s">
        <v>87</v>
      </c>
      <c r="B21" s="3" t="s">
        <v>20</v>
      </c>
      <c r="C21" s="6" t="s">
        <v>88</v>
      </c>
      <c r="D21" s="6"/>
      <c r="E21" s="84" t="s">
        <v>89</v>
      </c>
      <c r="F21" s="6">
        <v>1</v>
      </c>
      <c r="G21" s="6">
        <v>1</v>
      </c>
      <c r="H21" s="6">
        <v>1</v>
      </c>
      <c r="I21" s="6">
        <v>1</v>
      </c>
      <c r="J21" s="6">
        <v>1</v>
      </c>
      <c r="K21" s="6">
        <v>1</v>
      </c>
      <c r="L21" s="6">
        <v>1</v>
      </c>
      <c r="M21" s="6">
        <v>1</v>
      </c>
      <c r="N21" s="6">
        <v>1</v>
      </c>
      <c r="O21" s="6">
        <v>1</v>
      </c>
      <c r="P21" s="6">
        <v>1</v>
      </c>
      <c r="Q21" s="6">
        <v>1</v>
      </c>
      <c r="R21" s="84">
        <f t="shared" ref="R21:R24" si="2">SUM(F21:Q21)</f>
        <v>12</v>
      </c>
      <c r="S21" s="7"/>
      <c r="T21" s="7">
        <f>SUM(S21*12)</f>
        <v>0</v>
      </c>
    </row>
    <row r="22" spans="1:20" ht="42.75" customHeight="1" thickBot="1" x14ac:dyDescent="0.3">
      <c r="A22" s="3" t="s">
        <v>87</v>
      </c>
      <c r="B22" s="3" t="s">
        <v>20</v>
      </c>
      <c r="C22" s="6" t="s">
        <v>90</v>
      </c>
      <c r="D22" s="6"/>
      <c r="E22" s="84" t="s">
        <v>91</v>
      </c>
      <c r="F22" s="6">
        <v>1</v>
      </c>
      <c r="G22" s="6">
        <v>1</v>
      </c>
      <c r="H22" s="6">
        <v>1</v>
      </c>
      <c r="I22" s="6">
        <v>1</v>
      </c>
      <c r="J22" s="6">
        <v>1</v>
      </c>
      <c r="K22" s="6">
        <v>1</v>
      </c>
      <c r="L22" s="6">
        <v>1</v>
      </c>
      <c r="M22" s="6">
        <v>1</v>
      </c>
      <c r="N22" s="6">
        <v>1</v>
      </c>
      <c r="O22" s="6">
        <v>1</v>
      </c>
      <c r="P22" s="6">
        <v>1</v>
      </c>
      <c r="Q22" s="6">
        <v>1</v>
      </c>
      <c r="R22" s="84">
        <f t="shared" si="2"/>
        <v>12</v>
      </c>
      <c r="S22" s="7"/>
      <c r="T22" s="7">
        <f t="shared" ref="T22:T24" si="3">SUM(S22*12)</f>
        <v>0</v>
      </c>
    </row>
    <row r="23" spans="1:20" ht="37.5" customHeight="1" thickBot="1" x14ac:dyDescent="0.3">
      <c r="A23" s="3" t="s">
        <v>87</v>
      </c>
      <c r="B23" s="3" t="s">
        <v>20</v>
      </c>
      <c r="C23" s="6" t="s">
        <v>92</v>
      </c>
      <c r="D23" s="6"/>
      <c r="E23" s="84" t="s">
        <v>94</v>
      </c>
      <c r="F23" s="6">
        <v>1</v>
      </c>
      <c r="G23" s="6">
        <v>1</v>
      </c>
      <c r="H23" s="6">
        <v>1</v>
      </c>
      <c r="I23" s="6">
        <v>1</v>
      </c>
      <c r="J23" s="6">
        <v>1</v>
      </c>
      <c r="K23" s="6">
        <v>1</v>
      </c>
      <c r="L23" s="6">
        <v>1</v>
      </c>
      <c r="M23" s="6">
        <v>1</v>
      </c>
      <c r="N23" s="6">
        <v>1</v>
      </c>
      <c r="O23" s="6">
        <v>1</v>
      </c>
      <c r="P23" s="6">
        <v>1</v>
      </c>
      <c r="Q23" s="6">
        <v>1</v>
      </c>
      <c r="R23" s="84">
        <f t="shared" si="2"/>
        <v>12</v>
      </c>
      <c r="S23" s="7"/>
      <c r="T23" s="7">
        <f t="shared" si="3"/>
        <v>0</v>
      </c>
    </row>
    <row r="24" spans="1:20" ht="39.75" customHeight="1" thickBot="1" x14ac:dyDescent="0.3">
      <c r="A24" s="24" t="s">
        <v>87</v>
      </c>
      <c r="B24" s="24" t="s">
        <v>20</v>
      </c>
      <c r="C24" s="25" t="s">
        <v>93</v>
      </c>
      <c r="D24" s="25"/>
      <c r="E24" s="85" t="s">
        <v>95</v>
      </c>
      <c r="F24" s="6">
        <v>1</v>
      </c>
      <c r="G24" s="6">
        <v>1</v>
      </c>
      <c r="H24" s="6">
        <v>1</v>
      </c>
      <c r="I24" s="6">
        <v>1</v>
      </c>
      <c r="J24" s="6">
        <v>1</v>
      </c>
      <c r="K24" s="6">
        <v>1</v>
      </c>
      <c r="L24" s="6">
        <v>1</v>
      </c>
      <c r="M24" s="6">
        <v>1</v>
      </c>
      <c r="N24" s="6">
        <v>1</v>
      </c>
      <c r="O24" s="6">
        <v>1</v>
      </c>
      <c r="P24" s="6">
        <v>1</v>
      </c>
      <c r="Q24" s="6">
        <v>1</v>
      </c>
      <c r="R24" s="85">
        <f t="shared" si="2"/>
        <v>12</v>
      </c>
      <c r="S24" s="26"/>
      <c r="T24" s="26">
        <f t="shared" si="3"/>
        <v>0</v>
      </c>
    </row>
    <row r="25" spans="1:20" s="44" customFormat="1" ht="21" customHeight="1" thickBot="1" x14ac:dyDescent="0.3">
      <c r="A25" s="79"/>
      <c r="B25" s="80"/>
      <c r="C25" s="83"/>
      <c r="D25" s="83"/>
      <c r="E25" s="83"/>
      <c r="F25" s="66"/>
      <c r="G25" s="66"/>
      <c r="H25" s="66"/>
      <c r="I25" s="66"/>
      <c r="J25" s="66"/>
      <c r="K25" s="66"/>
      <c r="L25" s="66"/>
      <c r="M25" s="66"/>
      <c r="N25" s="66"/>
      <c r="O25" s="66"/>
      <c r="P25" s="66"/>
      <c r="Q25" s="66"/>
      <c r="R25" s="54">
        <f>SUM(R21:R24)</f>
        <v>48</v>
      </c>
      <c r="S25" s="81"/>
      <c r="T25" s="26"/>
    </row>
    <row r="26" spans="1:20" ht="15.75" thickBot="1" x14ac:dyDescent="0.3">
      <c r="A26" s="136" t="s">
        <v>96</v>
      </c>
      <c r="B26" s="137"/>
      <c r="C26" s="137"/>
      <c r="D26" s="137"/>
      <c r="E26" s="137"/>
      <c r="F26" s="137"/>
      <c r="G26" s="137"/>
      <c r="H26" s="137"/>
      <c r="I26" s="137"/>
      <c r="J26" s="137"/>
      <c r="K26" s="137"/>
      <c r="L26" s="137"/>
      <c r="M26" s="137"/>
      <c r="N26" s="137"/>
      <c r="O26" s="137"/>
      <c r="P26" s="137"/>
      <c r="Q26" s="137"/>
      <c r="R26" s="138"/>
      <c r="S26" s="10">
        <f>SUM(S21:S24)</f>
        <v>0</v>
      </c>
      <c r="T26" s="10">
        <f>SUM(T21:T24)</f>
        <v>0</v>
      </c>
    </row>
    <row r="27" spans="1:20" s="22" customFormat="1" ht="10.5" customHeight="1" x14ac:dyDescent="0.25">
      <c r="A27" s="134"/>
      <c r="B27" s="135"/>
      <c r="C27" s="135"/>
      <c r="D27" s="135"/>
      <c r="E27" s="135"/>
      <c r="F27" s="135"/>
      <c r="G27" s="135"/>
      <c r="H27" s="135"/>
      <c r="I27" s="135"/>
      <c r="J27" s="135"/>
      <c r="K27" s="135"/>
      <c r="L27" s="135"/>
      <c r="M27" s="135"/>
      <c r="N27" s="135"/>
      <c r="O27" s="135"/>
      <c r="P27" s="135"/>
      <c r="Q27" s="135"/>
      <c r="R27" s="135"/>
      <c r="S27" s="135"/>
      <c r="T27" s="135"/>
    </row>
    <row r="28" spans="1:20" x14ac:dyDescent="0.25">
      <c r="A28" s="127" t="s">
        <v>135</v>
      </c>
      <c r="B28" s="128"/>
      <c r="C28" s="128"/>
      <c r="D28" s="128"/>
      <c r="E28" s="128"/>
      <c r="F28" s="128"/>
      <c r="G28" s="128"/>
      <c r="H28" s="128"/>
      <c r="I28" s="128"/>
      <c r="J28" s="128"/>
      <c r="K28" s="128"/>
      <c r="L28" s="128"/>
      <c r="M28" s="128"/>
      <c r="N28" s="128"/>
      <c r="O28" s="128"/>
      <c r="P28" s="128"/>
      <c r="Q28" s="128"/>
      <c r="R28" s="128"/>
      <c r="S28" s="128"/>
      <c r="T28" s="128"/>
    </row>
    <row r="29" spans="1:20" x14ac:dyDescent="0.25">
      <c r="A29" s="134" t="s">
        <v>139</v>
      </c>
      <c r="B29" s="135"/>
      <c r="C29" s="135"/>
      <c r="D29" s="135"/>
      <c r="E29" s="135"/>
      <c r="F29" s="135"/>
      <c r="G29" s="135"/>
      <c r="H29" s="135"/>
      <c r="I29" s="135"/>
      <c r="J29" s="135"/>
      <c r="K29" s="135"/>
      <c r="L29" s="135"/>
      <c r="M29" s="135"/>
      <c r="N29" s="135"/>
      <c r="O29" s="135"/>
      <c r="P29" s="135"/>
      <c r="Q29" s="135"/>
      <c r="R29" s="135"/>
      <c r="S29" s="135"/>
      <c r="T29" s="135"/>
    </row>
  </sheetData>
  <mergeCells count="15">
    <mergeCell ref="F6:Q6"/>
    <mergeCell ref="A1:T1"/>
    <mergeCell ref="A28:T28"/>
    <mergeCell ref="A29:T29"/>
    <mergeCell ref="A2:T2"/>
    <mergeCell ref="A20:B20"/>
    <mergeCell ref="A26:R26"/>
    <mergeCell ref="A7:B7"/>
    <mergeCell ref="A16:R16"/>
    <mergeCell ref="A3:T3"/>
    <mergeCell ref="A27:T27"/>
    <mergeCell ref="A4:T4"/>
    <mergeCell ref="A5:T5"/>
    <mergeCell ref="A18:T18"/>
    <mergeCell ref="A17:T17"/>
  </mergeCells>
  <printOptions horizontalCentered="1"/>
  <pageMargins left="0.7" right="0.7" top="0.75" bottom="0.75" header="0.3" footer="0.3"/>
  <pageSetup scale="67" fitToHeight="0" orientation="landscape" r:id="rId1"/>
  <headerFooter>
    <oddFooter>&amp;R&amp;8Page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87" zoomScaleNormal="100" zoomScaleSheetLayoutView="87" workbookViewId="0">
      <selection activeCell="N10" sqref="N10"/>
    </sheetView>
  </sheetViews>
  <sheetFormatPr defaultColWidth="9.140625" defaultRowHeight="15" x14ac:dyDescent="0.25"/>
  <cols>
    <col min="1" max="1" width="21.85546875" style="2" customWidth="1"/>
    <col min="2" max="2" width="21.42578125" style="1" customWidth="1"/>
    <col min="3" max="3" width="15.28515625" style="1" customWidth="1"/>
    <col min="4" max="4" width="15.28515625" style="87" customWidth="1"/>
    <col min="5" max="5" width="12.7109375" style="1" customWidth="1"/>
    <col min="6" max="6" width="7.7109375" style="1" customWidth="1"/>
    <col min="7" max="7" width="11.28515625" style="1" customWidth="1"/>
    <col min="8" max="8" width="11.7109375" style="1" customWidth="1"/>
    <col min="9" max="9" width="13.7109375" style="1" customWidth="1"/>
    <col min="10" max="10" width="11.5703125" style="1" customWidth="1"/>
    <col min="11" max="16384" width="9.140625" style="1"/>
  </cols>
  <sheetData>
    <row r="1" spans="1:12" x14ac:dyDescent="0.25">
      <c r="A1" s="114"/>
      <c r="B1" s="114"/>
      <c r="C1" s="114"/>
      <c r="D1" s="114"/>
      <c r="E1" s="114"/>
      <c r="F1" s="114"/>
      <c r="G1" s="114"/>
      <c r="H1" s="114"/>
      <c r="I1" s="114"/>
      <c r="J1" s="114"/>
    </row>
    <row r="2" spans="1:12" x14ac:dyDescent="0.25">
      <c r="A2" s="126" t="s">
        <v>253</v>
      </c>
      <c r="B2" s="126"/>
      <c r="C2" s="126"/>
      <c r="D2" s="126"/>
      <c r="E2" s="126"/>
      <c r="F2" s="126"/>
      <c r="G2" s="126"/>
      <c r="H2" s="126"/>
      <c r="I2" s="126"/>
      <c r="J2" s="126"/>
      <c r="K2" s="35"/>
      <c r="L2" s="35"/>
    </row>
    <row r="3" spans="1:12" x14ac:dyDescent="0.25">
      <c r="A3" s="160" t="s">
        <v>267</v>
      </c>
      <c r="B3" s="114"/>
      <c r="C3" s="114"/>
      <c r="D3" s="114"/>
      <c r="E3" s="114"/>
      <c r="F3" s="114"/>
      <c r="G3" s="114"/>
      <c r="H3" s="114"/>
      <c r="I3" s="114"/>
      <c r="J3" s="114"/>
    </row>
    <row r="4" spans="1:12" x14ac:dyDescent="0.25">
      <c r="A4" s="114"/>
      <c r="B4" s="114"/>
      <c r="C4" s="114"/>
      <c r="D4" s="114"/>
      <c r="E4" s="114"/>
      <c r="F4" s="114"/>
      <c r="G4" s="114"/>
      <c r="H4" s="114"/>
      <c r="I4" s="114"/>
      <c r="J4" s="114"/>
    </row>
    <row r="5" spans="1:12" ht="15.75" thickBot="1" x14ac:dyDescent="0.3">
      <c r="A5" s="145" t="s">
        <v>10</v>
      </c>
      <c r="B5" s="145"/>
      <c r="C5" s="145"/>
      <c r="D5" s="145"/>
      <c r="E5" s="145"/>
      <c r="F5" s="145"/>
      <c r="G5" s="145"/>
      <c r="H5" s="145"/>
      <c r="I5" s="145"/>
      <c r="J5" s="145"/>
    </row>
    <row r="6" spans="1:12" ht="77.25" customHeight="1" thickBot="1" x14ac:dyDescent="0.3">
      <c r="A6" s="97" t="s">
        <v>1</v>
      </c>
      <c r="B6" s="94" t="s">
        <v>2</v>
      </c>
      <c r="C6" s="98" t="s">
        <v>98</v>
      </c>
      <c r="D6" s="98" t="s">
        <v>214</v>
      </c>
      <c r="E6" s="98" t="s">
        <v>14</v>
      </c>
      <c r="F6" s="98" t="s">
        <v>15</v>
      </c>
      <c r="G6" s="98" t="s">
        <v>16</v>
      </c>
      <c r="H6" s="98" t="s">
        <v>17</v>
      </c>
      <c r="I6" s="98" t="s">
        <v>18</v>
      </c>
      <c r="J6" s="94" t="s">
        <v>4</v>
      </c>
    </row>
    <row r="7" spans="1:12" ht="70.5" customHeight="1" thickBot="1" x14ac:dyDescent="0.3">
      <c r="A7" s="122" t="s">
        <v>10</v>
      </c>
      <c r="B7" s="122"/>
      <c r="C7" s="6"/>
      <c r="D7" s="6"/>
      <c r="E7" s="6"/>
      <c r="F7" s="123" t="s">
        <v>6</v>
      </c>
      <c r="G7" s="125"/>
      <c r="H7" s="6"/>
      <c r="I7" s="6"/>
      <c r="J7" s="3"/>
    </row>
    <row r="8" spans="1:12" ht="84.75" customHeight="1" thickBot="1" x14ac:dyDescent="0.3">
      <c r="A8" s="5" t="s">
        <v>97</v>
      </c>
      <c r="B8" s="3" t="s">
        <v>20</v>
      </c>
      <c r="C8" s="6" t="s">
        <v>99</v>
      </c>
      <c r="D8" s="6"/>
      <c r="E8" s="6" t="s">
        <v>100</v>
      </c>
      <c r="F8" s="6">
        <v>12</v>
      </c>
      <c r="G8" s="6">
        <v>1</v>
      </c>
      <c r="H8" s="6">
        <v>12</v>
      </c>
      <c r="I8" s="13"/>
      <c r="J8" s="4">
        <f>SUM(I8*12)</f>
        <v>0</v>
      </c>
    </row>
    <row r="9" spans="1:12" s="35" customFormat="1" ht="85.5" customHeight="1" thickBot="1" x14ac:dyDescent="0.3">
      <c r="A9" s="5" t="s">
        <v>97</v>
      </c>
      <c r="B9" s="95" t="s">
        <v>20</v>
      </c>
      <c r="C9" s="6" t="s">
        <v>99</v>
      </c>
      <c r="D9" s="6"/>
      <c r="E9" s="6" t="s">
        <v>101</v>
      </c>
      <c r="F9" s="6">
        <v>12</v>
      </c>
      <c r="G9" s="6">
        <v>1</v>
      </c>
      <c r="H9" s="6">
        <v>12</v>
      </c>
      <c r="I9" s="13"/>
      <c r="J9" s="4">
        <f>SUM(I9*12)</f>
        <v>0</v>
      </c>
    </row>
    <row r="10" spans="1:12" ht="62.25" customHeight="1" thickBot="1" x14ac:dyDescent="0.3">
      <c r="A10" s="139"/>
      <c r="B10" s="140"/>
      <c r="C10" s="140"/>
      <c r="D10" s="140"/>
      <c r="E10" s="140"/>
      <c r="F10" s="140"/>
      <c r="G10" s="140"/>
      <c r="H10" s="6">
        <f>SUM(H8:H9)</f>
        <v>24</v>
      </c>
      <c r="I10" s="6"/>
      <c r="J10" s="6">
        <f>SUM(J8:J9)</f>
        <v>0</v>
      </c>
    </row>
    <row r="11" spans="1:12" s="21" customFormat="1" ht="52.5" customHeight="1" thickBot="1" x14ac:dyDescent="0.3">
      <c r="A11" s="139" t="s">
        <v>268</v>
      </c>
      <c r="B11" s="140"/>
      <c r="C11" s="140"/>
      <c r="D11" s="140"/>
      <c r="E11" s="140"/>
      <c r="F11" s="140"/>
      <c r="G11" s="140"/>
      <c r="H11" s="141"/>
      <c r="I11" s="11">
        <f>SUM(I8:I9)</f>
        <v>0</v>
      </c>
      <c r="J11" s="4">
        <f>SUM(J8:J9)</f>
        <v>0</v>
      </c>
    </row>
    <row r="12" spans="1:12" ht="80.25" customHeight="1" x14ac:dyDescent="0.25"/>
    <row r="17" spans="4:4" ht="10.5" customHeight="1" x14ac:dyDescent="0.25"/>
    <row r="18" spans="4:4" ht="54" customHeight="1" x14ac:dyDescent="0.25"/>
    <row r="19" spans="4:4" ht="102" customHeight="1" x14ac:dyDescent="0.25"/>
    <row r="20" spans="4:4" ht="37.5" customHeight="1" x14ac:dyDescent="0.25"/>
    <row r="21" spans="4:4" ht="44.25" customHeight="1" x14ac:dyDescent="0.25"/>
    <row r="22" spans="4:4" s="21" customFormat="1" ht="93" customHeight="1" x14ac:dyDescent="0.25">
      <c r="D22" s="87"/>
    </row>
    <row r="23" spans="4:4" ht="17.25" customHeight="1" x14ac:dyDescent="0.25"/>
    <row r="24" spans="4:4" ht="38.25" customHeight="1" x14ac:dyDescent="0.25"/>
    <row r="25" spans="4:4" ht="39.75" customHeight="1" x14ac:dyDescent="0.25"/>
  </sheetData>
  <mergeCells count="9">
    <mergeCell ref="A10:G10"/>
    <mergeCell ref="A1:J1"/>
    <mergeCell ref="A7:B7"/>
    <mergeCell ref="F7:G7"/>
    <mergeCell ref="A11:H11"/>
    <mergeCell ref="A2:J2"/>
    <mergeCell ref="A5:J5"/>
    <mergeCell ref="A3:J3"/>
    <mergeCell ref="A4:J4"/>
  </mergeCells>
  <pageMargins left="0.7" right="0.7" top="0.75" bottom="0.75" header="0.3" footer="0.3"/>
  <pageSetup scale="85" fitToHeight="0" orientation="landscape" r:id="rId1"/>
  <headerFooter>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view="pageBreakPreview" zoomScaleNormal="100" zoomScaleSheetLayoutView="100" workbookViewId="0">
      <selection activeCell="J9" sqref="J9"/>
    </sheetView>
  </sheetViews>
  <sheetFormatPr defaultColWidth="9.140625" defaultRowHeight="15" x14ac:dyDescent="0.25"/>
  <cols>
    <col min="1" max="1" width="21.7109375" style="40" customWidth="1"/>
    <col min="2" max="4" width="15.7109375" style="40" customWidth="1"/>
    <col min="5" max="5" width="25.28515625" style="40" customWidth="1"/>
    <col min="6" max="6" width="9.140625" style="40"/>
    <col min="7" max="7" width="18.7109375" style="40" customWidth="1"/>
    <col min="8" max="16384" width="9.140625" style="40"/>
  </cols>
  <sheetData>
    <row r="1" spans="1:8" ht="34.9" customHeight="1" x14ac:dyDescent="0.25">
      <c r="A1" s="126" t="s">
        <v>270</v>
      </c>
      <c r="B1" s="126"/>
      <c r="C1" s="126"/>
      <c r="D1" s="126"/>
      <c r="E1" s="126"/>
      <c r="F1" s="126"/>
      <c r="G1" s="126"/>
      <c r="H1" s="126"/>
    </row>
    <row r="2" spans="1:8" ht="21.75" customHeight="1" x14ac:dyDescent="0.25">
      <c r="A2" s="146" t="s">
        <v>269</v>
      </c>
      <c r="B2" s="146"/>
      <c r="C2" s="146"/>
      <c r="D2" s="146"/>
      <c r="E2" s="146"/>
      <c r="F2" s="146"/>
      <c r="G2" s="146"/>
      <c r="H2" s="146"/>
    </row>
    <row r="3" spans="1:8" ht="70.900000000000006" customHeight="1" thickBot="1" x14ac:dyDescent="0.3">
      <c r="A3" s="147" t="s">
        <v>128</v>
      </c>
      <c r="B3" s="148"/>
      <c r="C3" s="148"/>
      <c r="D3" s="148"/>
      <c r="E3" s="148"/>
      <c r="F3" s="148"/>
      <c r="G3" s="148"/>
      <c r="H3" s="149"/>
    </row>
    <row r="4" spans="1:8" ht="34.5" customHeight="1" thickBot="1" x14ac:dyDescent="0.3">
      <c r="A4" s="97" t="s">
        <v>102</v>
      </c>
      <c r="B4" s="98" t="s">
        <v>103</v>
      </c>
      <c r="C4" s="98" t="s">
        <v>104</v>
      </c>
      <c r="D4" s="98" t="s">
        <v>105</v>
      </c>
      <c r="E4" s="98" t="s">
        <v>106</v>
      </c>
      <c r="F4" s="98"/>
      <c r="G4" s="98" t="s">
        <v>107</v>
      </c>
      <c r="H4" s="161"/>
    </row>
    <row r="5" spans="1:8" ht="42" customHeight="1" thickBot="1" x14ac:dyDescent="0.3">
      <c r="A5" s="5" t="s">
        <v>108</v>
      </c>
      <c r="B5" s="5" t="s">
        <v>109</v>
      </c>
      <c r="C5" s="5" t="s">
        <v>109</v>
      </c>
      <c r="D5" s="74">
        <v>400</v>
      </c>
      <c r="E5" s="76">
        <v>300</v>
      </c>
      <c r="F5" s="6"/>
      <c r="G5" s="74">
        <f>E5*D5</f>
        <v>120000</v>
      </c>
      <c r="H5" s="161"/>
    </row>
    <row r="6" spans="1:8" ht="42.75" customHeight="1" thickBot="1" x14ac:dyDescent="0.3">
      <c r="A6" s="5" t="s">
        <v>110</v>
      </c>
      <c r="B6" s="5" t="s">
        <v>109</v>
      </c>
      <c r="C6" s="5" t="s">
        <v>109</v>
      </c>
      <c r="D6" s="5" t="s">
        <v>109</v>
      </c>
      <c r="E6" s="6" t="s">
        <v>112</v>
      </c>
      <c r="F6" s="6"/>
      <c r="G6" s="6" t="s">
        <v>112</v>
      </c>
      <c r="H6" s="161"/>
    </row>
    <row r="7" spans="1:8" ht="41.25" customHeight="1" thickBot="1" x14ac:dyDescent="0.3">
      <c r="A7" s="5" t="s">
        <v>111</v>
      </c>
      <c r="B7" s="5" t="s">
        <v>109</v>
      </c>
      <c r="C7" s="5" t="s">
        <v>109</v>
      </c>
      <c r="D7" s="5" t="s">
        <v>109</v>
      </c>
      <c r="E7" s="6" t="s">
        <v>112</v>
      </c>
      <c r="F7" s="6"/>
      <c r="G7" s="6" t="s">
        <v>112</v>
      </c>
      <c r="H7" s="161"/>
    </row>
    <row r="8" spans="1:8" ht="65.45" customHeight="1" thickBot="1" x14ac:dyDescent="0.3">
      <c r="A8" s="151" t="s">
        <v>217</v>
      </c>
      <c r="B8" s="145"/>
      <c r="C8" s="145"/>
      <c r="D8" s="145"/>
      <c r="E8" s="145"/>
      <c r="F8" s="145"/>
      <c r="G8" s="145"/>
      <c r="H8" s="145"/>
    </row>
    <row r="9" spans="1:8" ht="45" customHeight="1" thickBot="1" x14ac:dyDescent="0.3">
      <c r="A9" s="97" t="s">
        <v>113</v>
      </c>
      <c r="B9" s="98" t="s">
        <v>103</v>
      </c>
      <c r="C9" s="98" t="s">
        <v>104</v>
      </c>
      <c r="D9" s="98" t="s">
        <v>105</v>
      </c>
      <c r="E9" s="98" t="s">
        <v>252</v>
      </c>
      <c r="F9" s="98"/>
      <c r="G9" s="98" t="s">
        <v>107</v>
      </c>
      <c r="H9" s="161"/>
    </row>
    <row r="10" spans="1:8" ht="40.5" customHeight="1" thickBot="1" x14ac:dyDescent="0.3">
      <c r="A10" s="5" t="s">
        <v>108</v>
      </c>
      <c r="B10" s="5" t="s">
        <v>109</v>
      </c>
      <c r="C10" s="5" t="s">
        <v>109</v>
      </c>
      <c r="D10" s="6">
        <v>200</v>
      </c>
      <c r="E10" s="6">
        <v>100</v>
      </c>
      <c r="F10" s="6"/>
      <c r="G10" s="74">
        <f>E10*D10</f>
        <v>20000</v>
      </c>
      <c r="H10" s="161"/>
    </row>
    <row r="11" spans="1:8" ht="45.75" customHeight="1" thickBot="1" x14ac:dyDescent="0.3">
      <c r="A11" s="5" t="s">
        <v>114</v>
      </c>
      <c r="B11" s="5" t="s">
        <v>109</v>
      </c>
      <c r="C11" s="5" t="s">
        <v>109</v>
      </c>
      <c r="D11" s="74">
        <v>400</v>
      </c>
      <c r="E11" s="76">
        <v>0</v>
      </c>
      <c r="F11" s="74"/>
      <c r="G11" s="74">
        <f>E11*D11</f>
        <v>0</v>
      </c>
      <c r="H11" s="161"/>
    </row>
    <row r="12" spans="1:8" ht="78" customHeight="1" x14ac:dyDescent="0.25">
      <c r="A12" s="152" t="s">
        <v>186</v>
      </c>
      <c r="B12" s="152"/>
      <c r="C12" s="152"/>
      <c r="D12" s="152"/>
      <c r="E12" s="152"/>
      <c r="F12" s="152"/>
      <c r="G12" s="152"/>
      <c r="H12" s="152"/>
    </row>
    <row r="13" spans="1:8" ht="34.9" customHeight="1" x14ac:dyDescent="0.25">
      <c r="A13" s="150"/>
      <c r="B13" s="150"/>
      <c r="C13" s="150"/>
      <c r="D13" s="150"/>
      <c r="E13" s="150"/>
      <c r="F13" s="150"/>
      <c r="G13" s="150"/>
      <c r="H13" s="150"/>
    </row>
    <row r="14" spans="1:8" ht="34.9" customHeight="1" x14ac:dyDescent="0.25">
      <c r="A14" s="116" t="s">
        <v>129</v>
      </c>
      <c r="B14" s="117"/>
      <c r="C14" s="117"/>
      <c r="D14" s="117"/>
      <c r="E14" s="117"/>
      <c r="F14" s="117"/>
      <c r="G14" s="117"/>
      <c r="H14" s="117"/>
    </row>
    <row r="15" spans="1:8" ht="34.9" customHeight="1" x14ac:dyDescent="0.25">
      <c r="A15" s="116" t="s">
        <v>134</v>
      </c>
      <c r="B15" s="117"/>
      <c r="C15" s="117"/>
      <c r="D15" s="117"/>
      <c r="E15" s="117"/>
      <c r="F15" s="117"/>
      <c r="G15" s="117"/>
      <c r="H15" s="117"/>
    </row>
  </sheetData>
  <mergeCells count="8">
    <mergeCell ref="A1:H1"/>
    <mergeCell ref="A2:H2"/>
    <mergeCell ref="A15:H15"/>
    <mergeCell ref="A3:H3"/>
    <mergeCell ref="A13:H13"/>
    <mergeCell ref="A8:H8"/>
    <mergeCell ref="A14:H14"/>
    <mergeCell ref="A12:H12"/>
  </mergeCells>
  <printOptions horizontalCentered="1"/>
  <pageMargins left="0.7" right="0.7" top="0.75" bottom="0.75" header="0.3" footer="0.3"/>
  <pageSetup scale="68" fitToHeight="0" orientation="portrait" r:id="rId1"/>
  <headerFooter>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view="pageBreakPreview" zoomScaleNormal="100" zoomScaleSheetLayoutView="100" workbookViewId="0">
      <selection activeCell="G5" sqref="G5"/>
    </sheetView>
  </sheetViews>
  <sheetFormatPr defaultColWidth="9.140625" defaultRowHeight="15" x14ac:dyDescent="0.25"/>
  <cols>
    <col min="1" max="1" width="21.7109375" style="14" customWidth="1"/>
    <col min="2" max="2" width="17" style="14" customWidth="1"/>
    <col min="3" max="4" width="9.140625" style="14"/>
    <col min="5" max="5" width="16.7109375" style="14" customWidth="1"/>
    <col min="6" max="16384" width="9.140625" style="14"/>
  </cols>
  <sheetData>
    <row r="1" spans="1:5" ht="34.9" customHeight="1" x14ac:dyDescent="0.25">
      <c r="A1" s="126" t="s">
        <v>266</v>
      </c>
      <c r="B1" s="126"/>
      <c r="C1" s="126"/>
      <c r="D1" s="126"/>
      <c r="E1" s="126"/>
    </row>
    <row r="2" spans="1:5" ht="34.9" customHeight="1" x14ac:dyDescent="0.25">
      <c r="A2" s="126" t="s">
        <v>254</v>
      </c>
      <c r="B2" s="126"/>
      <c r="C2" s="126"/>
      <c r="D2" s="126"/>
      <c r="E2" s="126"/>
    </row>
    <row r="3" spans="1:5" ht="34.9" customHeight="1" thickBot="1" x14ac:dyDescent="0.3">
      <c r="A3" s="126" t="s">
        <v>263</v>
      </c>
      <c r="B3" s="126"/>
      <c r="C3" s="126"/>
      <c r="D3" s="126"/>
      <c r="E3" s="126"/>
    </row>
    <row r="4" spans="1:5" ht="53.25" customHeight="1" thickBot="1" x14ac:dyDescent="0.3">
      <c r="A4" s="15" t="s">
        <v>115</v>
      </c>
      <c r="B4" s="15" t="s">
        <v>116</v>
      </c>
      <c r="C4" s="15" t="s">
        <v>117</v>
      </c>
      <c r="D4" s="15" t="s">
        <v>118</v>
      </c>
      <c r="E4" s="6" t="s">
        <v>107</v>
      </c>
    </row>
    <row r="5" spans="1:5" s="91" customFormat="1" ht="44.25" customHeight="1" thickBot="1" x14ac:dyDescent="0.3">
      <c r="A5" s="15" t="s">
        <v>119</v>
      </c>
      <c r="B5" s="16">
        <v>50000</v>
      </c>
      <c r="C5" s="17">
        <v>0.1</v>
      </c>
      <c r="D5" s="16">
        <v>55000</v>
      </c>
      <c r="E5" s="16">
        <v>55000</v>
      </c>
    </row>
    <row r="6" spans="1:5" s="91" customFormat="1" ht="34.9" customHeight="1" thickBot="1" x14ac:dyDescent="0.3"/>
    <row r="7" spans="1:5" ht="53.25" customHeight="1" thickBot="1" x14ac:dyDescent="0.3">
      <c r="A7" s="15" t="s">
        <v>215</v>
      </c>
      <c r="B7" s="15" t="s">
        <v>116</v>
      </c>
      <c r="C7" s="15" t="s">
        <v>117</v>
      </c>
      <c r="D7" s="15" t="s">
        <v>118</v>
      </c>
      <c r="E7" s="6"/>
    </row>
    <row r="8" spans="1:5" ht="42.75" customHeight="1" thickBot="1" x14ac:dyDescent="0.3">
      <c r="A8" s="15" t="s">
        <v>216</v>
      </c>
      <c r="B8" s="16">
        <v>50000</v>
      </c>
      <c r="C8" s="17">
        <v>0.05</v>
      </c>
      <c r="D8" s="16">
        <v>52500</v>
      </c>
      <c r="E8" s="16">
        <v>52500</v>
      </c>
    </row>
    <row r="9" spans="1:5" ht="34.9" customHeight="1" x14ac:dyDescent="0.25">
      <c r="A9" s="153"/>
      <c r="B9" s="153"/>
      <c r="C9" s="153"/>
      <c r="D9" s="153"/>
      <c r="E9" s="153"/>
    </row>
    <row r="10" spans="1:5" ht="34.9" customHeight="1" x14ac:dyDescent="0.25">
      <c r="A10" s="154" t="s">
        <v>132</v>
      </c>
      <c r="B10" s="155"/>
      <c r="C10" s="155"/>
      <c r="D10" s="155"/>
      <c r="E10" s="156"/>
    </row>
    <row r="11" spans="1:5" ht="34.9" customHeight="1" x14ac:dyDescent="0.25">
      <c r="A11" s="157" t="s">
        <v>133</v>
      </c>
      <c r="B11" s="158"/>
      <c r="C11" s="158"/>
      <c r="D11" s="158"/>
      <c r="E11" s="134"/>
    </row>
  </sheetData>
  <mergeCells count="6">
    <mergeCell ref="A1:E1"/>
    <mergeCell ref="A9:E9"/>
    <mergeCell ref="A2:E2"/>
    <mergeCell ref="A10:E10"/>
    <mergeCell ref="A11:E11"/>
    <mergeCell ref="A3:E3"/>
  </mergeCells>
  <printOptions horizontalCentered="1"/>
  <pageMargins left="0.7" right="0.7" top="0.75" bottom="0.75" header="0.3" footer="0.3"/>
  <pageSetup fitToHeight="0" orientation="portrait" r:id="rId1"/>
  <headerFooter>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Financial Proposal Form</vt:lpstr>
      <vt:lpstr>WS-OPCY 19</vt:lpstr>
      <vt:lpstr>WS-M &amp; T 19</vt:lpstr>
      <vt:lpstr>WS-N WH &amp; S WH 19</vt:lpstr>
      <vt:lpstr>WK-CS 19</vt:lpstr>
      <vt:lpstr>Labor Rates 19</vt:lpstr>
      <vt:lpstr>Material markup est.</vt:lpstr>
      <vt:lpstr>'WK-CS 19'!Print_Area</vt:lpstr>
      <vt:lpstr>'WS-N WH &amp; S WH 19'!Print_Area</vt:lpstr>
      <vt:lpstr>'WS-OPCY 19'!Print_Area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Sandra Fox</cp:lastModifiedBy>
  <cp:lastPrinted>2019-02-11T17:50:42Z</cp:lastPrinted>
  <dcterms:created xsi:type="dcterms:W3CDTF">2013-11-03T18:18:53Z</dcterms:created>
  <dcterms:modified xsi:type="dcterms:W3CDTF">2019-02-11T17:50:49Z</dcterms:modified>
</cp:coreProperties>
</file>